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38\data\gbfamily\2025_공문\발신용_25공문-09_예산관련\강북25-09-247_2026년 강북구가족센터 세입세출예산서 제출 및 공고 요청\"/>
    </mc:Choice>
  </mc:AlternateContent>
  <bookViews>
    <workbookView xWindow="0" yWindow="0" windowWidth="17265" windowHeight="11430" tabRatio="896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J11" i="45" l="1"/>
  <c r="J7" i="44" l="1"/>
  <c r="F9" i="46"/>
  <c r="G35" i="47" l="1"/>
  <c r="G34" i="47"/>
  <c r="G32" i="47"/>
  <c r="F31" i="47"/>
  <c r="G29" i="47" l="1"/>
  <c r="G27" i="47"/>
  <c r="G23" i="47"/>
  <c r="G22" i="47"/>
  <c r="G21" i="47"/>
  <c r="G19" i="47"/>
  <c r="G18" i="47"/>
  <c r="G17" i="47"/>
  <c r="G16" i="47"/>
  <c r="G15" i="47"/>
  <c r="G14" i="47"/>
  <c r="G12" i="47"/>
  <c r="G11" i="47"/>
  <c r="G5" i="47"/>
  <c r="H5" i="47" s="1"/>
  <c r="G6" i="47"/>
  <c r="G7" i="47"/>
  <c r="G8" i="47"/>
  <c r="G9" i="47"/>
  <c r="G30" i="47" l="1"/>
  <c r="G28" i="47"/>
  <c r="G25" i="47"/>
  <c r="G26" i="47"/>
  <c r="E31" i="47" l="1"/>
  <c r="G31" i="47" s="1"/>
  <c r="F36" i="47"/>
  <c r="F33" i="47" l="1"/>
  <c r="F24" i="47"/>
  <c r="F20" i="47"/>
  <c r="F13" i="47"/>
  <c r="F10" i="47"/>
  <c r="F4" i="47" l="1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D18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H26" i="47"/>
  <c r="H35" i="47"/>
  <c r="H32" i="47"/>
  <c r="H30" i="47"/>
  <c r="H29" i="47"/>
  <c r="F6" i="44" l="1"/>
  <c r="E20" i="47"/>
  <c r="G20" i="47" s="1"/>
  <c r="H9" i="47" l="1"/>
  <c r="H22" i="47" l="1"/>
  <c r="E10" i="47" l="1"/>
  <c r="G10" i="47" l="1"/>
  <c r="H10" i="47" s="1"/>
  <c r="E14" i="46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G378" i="43"/>
  <c r="E378" i="43"/>
  <c r="E379" i="43" s="1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7" i="43" s="1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I187" i="43"/>
  <c r="I186" i="43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3" i="43"/>
  <c r="I103" i="43" s="1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I91" i="43"/>
  <c r="I90" i="43"/>
  <c r="E88" i="43"/>
  <c r="I88" i="43" s="1"/>
  <c r="E87" i="43"/>
  <c r="I87" i="43" s="1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36" i="47"/>
  <c r="G36" i="47" s="1"/>
  <c r="E33" i="47"/>
  <c r="G33" i="47" s="1"/>
  <c r="H28" i="47"/>
  <c r="H27" i="47"/>
  <c r="H25" i="47"/>
  <c r="E24" i="47"/>
  <c r="G24" i="47" s="1"/>
  <c r="H23" i="47"/>
  <c r="H21" i="47"/>
  <c r="H19" i="47"/>
  <c r="H18" i="47"/>
  <c r="H17" i="47"/>
  <c r="H16" i="47"/>
  <c r="H15" i="47"/>
  <c r="H14" i="47"/>
  <c r="E13" i="47"/>
  <c r="G13" i="47" s="1"/>
  <c r="H12" i="47"/>
  <c r="H11" i="47"/>
  <c r="H8" i="47"/>
  <c r="H7" i="47"/>
  <c r="H6" i="47"/>
  <c r="F19" i="46"/>
  <c r="E19" i="46"/>
  <c r="F16" i="46"/>
  <c r="E16" i="46"/>
  <c r="F14" i="46"/>
  <c r="G14" i="46" s="1"/>
  <c r="H14" i="46" s="1"/>
  <c r="F12" i="46"/>
  <c r="E12" i="46"/>
  <c r="E9" i="46"/>
  <c r="E18" i="44"/>
  <c r="E14" i="44"/>
  <c r="D14" i="44"/>
  <c r="E9" i="44"/>
  <c r="D9" i="44"/>
  <c r="I7" i="44"/>
  <c r="I6" i="44" s="1"/>
  <c r="E104" i="43" l="1"/>
  <c r="I104" i="43" s="1"/>
  <c r="F236" i="43"/>
  <c r="I195" i="43"/>
  <c r="F361" i="43"/>
  <c r="F394" i="43" s="1"/>
  <c r="I409" i="43"/>
  <c r="I196" i="43"/>
  <c r="I378" i="43"/>
  <c r="I384" i="43" s="1"/>
  <c r="I131" i="43"/>
  <c r="I134" i="43" s="1"/>
  <c r="E197" i="43"/>
  <c r="E17" i="43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E233" i="43"/>
  <c r="E254" i="43"/>
  <c r="H377" i="43"/>
  <c r="E380" i="43"/>
  <c r="F386" i="43"/>
  <c r="I408" i="43"/>
  <c r="E6" i="44"/>
  <c r="G19" i="46"/>
  <c r="H19" i="46" s="1"/>
  <c r="F4" i="46"/>
  <c r="E4" i="47"/>
  <c r="G4" i="47" s="1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K6" i="44" s="1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09" i="43" s="1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86" i="43"/>
  <c r="I296" i="43"/>
  <c r="I306" i="43"/>
  <c r="I307" i="43"/>
  <c r="H362" i="43"/>
  <c r="E359" i="43"/>
  <c r="E224" i="43"/>
  <c r="I212" i="43"/>
  <c r="I224" i="43" s="1"/>
  <c r="E262" i="43"/>
  <c r="E248" i="43"/>
  <c r="E263" i="43" s="1"/>
  <c r="E361" i="43"/>
  <c r="E394" i="43" s="1"/>
  <c r="I311" i="43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E4" i="46"/>
  <c r="G4" i="46" s="1"/>
  <c r="H4" i="46" s="1"/>
  <c r="J6" i="44"/>
  <c r="H395" i="43" l="1"/>
  <c r="H413" i="43" s="1"/>
  <c r="I234" i="43"/>
  <c r="I235" i="43"/>
  <c r="I361" i="43"/>
  <c r="E362" i="43"/>
  <c r="E395" i="43" s="1"/>
  <c r="I360" i="43"/>
  <c r="I393" i="43" s="1"/>
  <c r="I236" i="43"/>
  <c r="H4" i="47"/>
  <c r="E236" i="43"/>
  <c r="I121" i="43"/>
  <c r="I362" i="43"/>
  <c r="E237" i="43"/>
  <c r="I237" i="43" s="1"/>
  <c r="G239" i="43"/>
  <c r="E239" i="43"/>
  <c r="I238" i="43"/>
  <c r="E412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E389" i="43"/>
  <c r="I389" i="43" s="1"/>
  <c r="I392" i="43" s="1"/>
  <c r="I122" i="43"/>
  <c r="E411" i="43" l="1"/>
  <c r="I394" i="43"/>
  <c r="I411" i="43"/>
  <c r="G386" i="43"/>
  <c r="G395" i="43" s="1"/>
  <c r="G413" i="43" s="1"/>
  <c r="I380" i="43"/>
  <c r="I386" i="43" s="1"/>
  <c r="I395" i="43" s="1"/>
  <c r="I412" i="43"/>
  <c r="E413" i="43"/>
  <c r="I239" i="43"/>
  <c r="I413" i="43" l="1"/>
</calcChain>
</file>

<file path=xl/sharedStrings.xml><?xml version="1.0" encoding="utf-8"?>
<sst xmlns="http://schemas.openxmlformats.org/spreadsheetml/2006/main" count="757" uniqueCount="258">
  <si>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</si>
  <si>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</si>
  <si>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</si>
  <si>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</si>
  <si>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</si>
  <si>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</si>
  <si>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</si>
  <si>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</si>
  <si>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</si>
  <si>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</si>
  <si>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</si>
  <si>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</si>
  <si>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</si>
  <si>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</si>
  <si>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</si>
  <si>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</si>
  <si>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</si>
  <si>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</si>
  <si>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</si>
  <si>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</si>
  <si>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</si>
  <si>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</si>
  <si>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</si>
  <si>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</si>
  <si>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</si>
  <si>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</si>
  <si>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</si>
  <si>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</si>
  <si>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</si>
  <si>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</si>
  <si>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</si>
  <si>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</si>
  <si>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</si>
  <si>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</si>
  <si>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</si>
  <si>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</si>
  <si>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</si>
  <si>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</si>
  <si>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</si>
  <si>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</si>
  <si>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</si>
  <si>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</si>
  <si>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</si>
  <si>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</si>
  <si>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</si>
  <si>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</si>
  <si>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</si>
  <si>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</si>
  <si>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</si>
  <si>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</si>
  <si>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</si>
  <si>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</si>
  <si>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</si>
  <si>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</si>
  <si>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</si>
  <si>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</si>
  <si>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</si>
  <si>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</si>
  <si>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</si>
  <si>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</si>
  <si>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</si>
  <si>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</si>
  <si>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</si>
  <si>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</si>
  <si>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</si>
  <si>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</si>
  <si>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</si>
  <si>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</si>
  <si>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</si>
  <si>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</si>
  <si>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</si>
  <si>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</si>
  <si>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</si>
  <si>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</si>
  <si>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</si>
  <si>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</si>
  <si>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</si>
  <si>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</si>
  <si>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</si>
  <si>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</si>
  <si>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</si>
  <si>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</si>
  <si>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</si>
  <si>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</si>
  <si>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</si>
  <si>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</si>
  <si>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</si>
  <si>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</si>
  <si>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</si>
  <si>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</si>
  <si>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</si>
  <si>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</si>
  <si>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</si>
  <si>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</si>
  <si>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</si>
  <si>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</si>
  <si>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</si>
  <si>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</si>
  <si>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</si>
  <si>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</si>
  <si>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</si>
  <si>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</si>
  <si>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</si>
  <si>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</si>
  <si>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</si>
  <si>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</si>
  <si>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</si>
  <si>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</si>
  <si>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</si>
  <si>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</si>
  <si>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</si>
  <si>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</si>
  <si>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</si>
  <si>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</si>
  <si>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</si>
  <si>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</si>
  <si>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</si>
  <si>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</si>
  <si>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</si>
  <si>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</si>
  <si>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</si>
  <si>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</si>
  <si>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</si>
  <si>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</si>
  <si>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</si>
  <si>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</si>
  <si>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</si>
  <si>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</si>
  <si>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</si>
  <si>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</si>
  <si>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</si>
  <si>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</si>
  <si>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</si>
  <si>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</si>
  <si>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</si>
  <si>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</si>
  <si>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</si>
  <si>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</si>
  <si>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</si>
  <si>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</si>
  <si>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</si>
  <si>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</si>
  <si>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</si>
  <si>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</si>
  <si>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</si>
  <si>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</si>
  <si>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</si>
  <si>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</si>
  <si>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</si>
  <si>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</si>
  <si>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</si>
  <si>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</si>
  <si>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</si>
  <si>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</si>
  <si>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</si>
  <si>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</si>
  <si>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</si>
  <si>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</si>
  <si>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</si>
  <si>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</si>
  <si>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</si>
  <si>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</si>
  <si>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</si>
  <si>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</si>
  <si>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</si>
  <si>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</si>
  <si>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</si>
  <si>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</si>
  <si>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</si>
  <si>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</si>
  <si>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</si>
  <si>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</si>
  <si>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</si>
  <si>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</si>
  <si>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</si>
  <si>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</si>
  <si>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</si>
  <si>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</si>
  <si>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</si>
  <si>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</si>
  <si>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</si>
  <si>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</si>
  <si>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</si>
  <si>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</si>
  <si>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</si>
  <si>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</si>
  <si>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</si>
  <si>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</si>
  <si>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</si>
  <si>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</si>
  <si>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</si>
  <si>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</si>
  <si>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</si>
  <si>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</si>
  <si>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</si>
  <si>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</si>
  <si>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</si>
  <si>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</si>
  <si>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</si>
  <si>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</si>
  <si>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</si>
  <si>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</si>
  <si>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</si>
  <si>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</si>
  <si>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</si>
  <si>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</si>
  <si>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</si>
  <si>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</si>
  <si>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</si>
  <si>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</si>
  <si>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</si>
  <si>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</si>
  <si>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</si>
  <si>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</si>
  <si>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</si>
  <si>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</si>
  <si>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</si>
  <si>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</si>
  <si>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</si>
  <si>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</si>
  <si>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</si>
  <si>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</si>
  <si>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</si>
  <si>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</si>
  <si>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</si>
  <si>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</si>
  <si>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</si>
  <si>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</si>
  <si>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</si>
  <si>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</si>
  <si>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</si>
  <si>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</si>
  <si>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</si>
  <si>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</si>
  <si>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</si>
  <si>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</si>
  <si>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</si>
  <si>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</si>
  <si>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</si>
  <si>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</si>
  <si>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시도보조금</t>
    <phoneticPr fontId="15" type="noConversion"/>
  </si>
  <si>
    <t>시군구보조금</t>
    <phoneticPr fontId="15" type="noConversion"/>
  </si>
  <si>
    <t>강북구가족센터의 2026년 본예산 세입세출예산(안)은</t>
    <phoneticPr fontId="15" type="noConversion"/>
  </si>
  <si>
    <t>2025년
 예산(A)</t>
    <phoneticPr fontId="15" type="noConversion"/>
  </si>
  <si>
    <t>2026년
예산(B)</t>
    <phoneticPr fontId="15" type="noConversion"/>
  </si>
  <si>
    <t>사회복지시설 관리안내, 성평등가족부 2026년 가족사업안내 등</t>
    <phoneticPr fontId="15" type="noConversion"/>
  </si>
  <si>
    <t>2025년 예산</t>
    <phoneticPr fontId="15" type="noConversion"/>
  </si>
  <si>
    <t>2026년 예산</t>
    <phoneticPr fontId="15" type="noConversion"/>
  </si>
  <si>
    <t>25년 예산</t>
    <phoneticPr fontId="15" type="noConversion"/>
  </si>
  <si>
    <t>26년 예산</t>
    <phoneticPr fontId="15" type="noConversion"/>
  </si>
  <si>
    <t>26년 예산</t>
    <phoneticPr fontId="15" type="noConversion"/>
  </si>
  <si>
    <t xml:space="preserve"> - </t>
  </si>
  <si>
    <t>각각 2,078,776,070원으로 하며 그 내역은 제2조 및 제3조와 같다.</t>
    <phoneticPr fontId="15" type="noConversion"/>
  </si>
  <si>
    <t>세입예산은 사업수입 1,100,000원, 보조금수입 2,044,788,140원, 
후원금수입 13,000,000원, 잡수입 10,000,000원, 
이월금 4,406,014원, 후원금이월금 5,481,916원으로 한다.</t>
    <phoneticPr fontId="15" type="noConversion"/>
  </si>
  <si>
    <t>세출예산은 사무비 1,444,625,967원, 재산조성비 10,220,000원,
사업비 613,930,103원, 잡지출 500,000원, 
반환금 9,500,000원, 예비비 0원으로 한다.</t>
    <phoneticPr fontId="15" type="noConversion"/>
  </si>
  <si>
    <t>2026년 강북구가족센터 세입·세출 예산서</t>
    <phoneticPr fontId="15" type="noConversion"/>
  </si>
  <si>
    <t>2026년 강북구가족센터(1인가구지원센터) 세입 예산서</t>
    <phoneticPr fontId="15" type="noConversion"/>
  </si>
  <si>
    <t>2026년 강북구가족센터(1인가구지원센터) 세출 예산서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</si>
</sst>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3"/>
      <name val="HY견명조"/>
      <family val="1"/>
      <charset val="129"/>
    </font>
    <font>
      <b/>
      <sz val="13"/>
      <name val="돋움"/>
      <family val="3"/>
      <charset val="129"/>
    </font>
    <font>
      <sz val="16"/>
      <name val="HY견명조"/>
      <family val="1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32" fillId="0" borderId="0" xfId="22" applyFont="1" applyAlignment="1">
      <alignment horizontal="left"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4" fillId="0" borderId="0" xfId="22" applyFont="1" applyBorder="1">
      <alignment vertical="center"/>
    </xf>
    <xf numFmtId="0" fontId="33" fillId="0" borderId="0" xfId="22" applyFont="1" applyBorder="1">
      <alignment vertical="center"/>
    </xf>
    <xf numFmtId="0" fontId="33" fillId="0" borderId="0" xfId="22" applyFont="1" applyBorder="1" applyAlignment="1">
      <alignment vertical="center" wrapText="1"/>
    </xf>
    <xf numFmtId="41" fontId="33" fillId="0" borderId="0" xfId="23" applyFont="1" applyBorder="1">
      <alignment vertical="center"/>
    </xf>
    <xf numFmtId="178" fontId="35" fillId="0" borderId="0" xfId="23" applyNumberFormat="1" applyFont="1" applyBorder="1">
      <alignment vertical="center"/>
    </xf>
    <xf numFmtId="0" fontId="36" fillId="0" borderId="0" xfId="3" applyNumberFormat="1" applyFont="1">
      <alignment vertical="center"/>
    </xf>
    <xf numFmtId="0" fontId="36" fillId="0" borderId="0" xfId="3" applyNumberFormat="1" applyFont="1" applyFill="1">
      <alignment vertical="center"/>
    </xf>
    <xf numFmtId="0" fontId="36" fillId="0" borderId="0" xfId="3" applyNumberFormat="1" applyFont="1" applyFill="1" applyBorder="1">
      <alignment vertical="center"/>
    </xf>
    <xf numFmtId="41" fontId="36" fillId="0" borderId="0" xfId="10" applyFont="1" applyFill="1">
      <alignment vertical="center"/>
    </xf>
    <xf numFmtId="41" fontId="36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38" fillId="12" borderId="12" xfId="0" applyFont="1" applyFill="1" applyBorder="1" applyAlignment="1">
      <alignment horizontal="center" vertical="center"/>
    </xf>
    <xf numFmtId="0" fontId="38" fillId="12" borderId="13" xfId="0" applyFont="1" applyFill="1" applyBorder="1" applyAlignment="1">
      <alignment horizontal="center" vertical="center"/>
    </xf>
    <xf numFmtId="41" fontId="38" fillId="12" borderId="13" xfId="10" applyFont="1" applyFill="1" applyBorder="1" applyAlignment="1">
      <alignment horizontal="center" vertical="center"/>
    </xf>
    <xf numFmtId="41" fontId="38" fillId="13" borderId="1" xfId="10" applyFont="1" applyFill="1" applyBorder="1" applyAlignment="1">
      <alignment horizontal="center" vertical="center"/>
    </xf>
    <xf numFmtId="41" fontId="38" fillId="13" borderId="71" xfId="10" applyFont="1" applyFill="1" applyBorder="1" applyAlignment="1">
      <alignment horizontal="center" vertical="center"/>
    </xf>
    <xf numFmtId="9" fontId="38" fillId="13" borderId="2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1" fontId="39" fillId="0" borderId="16" xfId="10" applyFont="1" applyBorder="1" applyAlignment="1">
      <alignment horizontal="center" vertical="center"/>
    </xf>
    <xf numFmtId="41" fontId="39" fillId="0" borderId="84" xfId="10" applyFont="1" applyBorder="1" applyAlignment="1">
      <alignment horizontal="center" vertical="center"/>
    </xf>
    <xf numFmtId="9" fontId="39" fillId="0" borderId="85" xfId="0" applyNumberFormat="1" applyFont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41" fontId="39" fillId="9" borderId="1" xfId="10" applyFont="1" applyFill="1" applyBorder="1" applyAlignment="1">
      <alignment horizontal="center" vertical="center"/>
    </xf>
    <xf numFmtId="41" fontId="38" fillId="11" borderId="1" xfId="10" applyFont="1" applyFill="1" applyBorder="1" applyAlignment="1">
      <alignment horizontal="center" vertical="center"/>
    </xf>
    <xf numFmtId="41" fontId="38" fillId="11" borderId="71" xfId="10" applyFont="1" applyFill="1" applyBorder="1" applyAlignment="1">
      <alignment horizontal="center" vertical="center"/>
    </xf>
    <xf numFmtId="9" fontId="38" fillId="11" borderId="2" xfId="0" applyNumberFormat="1" applyFont="1" applyFill="1" applyBorder="1" applyAlignment="1">
      <alignment horizontal="center" vertical="center"/>
    </xf>
    <xf numFmtId="41" fontId="39" fillId="9" borderId="71" xfId="10" applyFont="1" applyFill="1" applyBorder="1" applyAlignment="1">
      <alignment horizontal="center" vertical="center"/>
    </xf>
    <xf numFmtId="9" fontId="39" fillId="9" borderId="2" xfId="0" applyNumberFormat="1" applyFont="1" applyFill="1" applyBorder="1" applyAlignment="1">
      <alignment horizontal="center" vertical="center"/>
    </xf>
    <xf numFmtId="41" fontId="39" fillId="0" borderId="1" xfId="1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41" fontId="39" fillId="0" borderId="71" xfId="10" applyFont="1" applyBorder="1" applyAlignment="1">
      <alignment horizontal="center" vertical="center"/>
    </xf>
    <xf numFmtId="9" fontId="39" fillId="0" borderId="2" xfId="0" applyNumberFormat="1" applyFont="1" applyBorder="1" applyAlignment="1">
      <alignment horizontal="center" vertical="center"/>
    </xf>
    <xf numFmtId="41" fontId="38" fillId="11" borderId="3" xfId="10" applyFont="1" applyFill="1" applyBorder="1" applyAlignment="1">
      <alignment horizontal="center" vertical="center"/>
    </xf>
    <xf numFmtId="41" fontId="38" fillId="11" borderId="73" xfId="10" applyFont="1" applyFill="1" applyBorder="1" applyAlignment="1">
      <alignment horizontal="center" vertical="center"/>
    </xf>
    <xf numFmtId="9" fontId="38" fillId="11" borderId="4" xfId="0" applyNumberFormat="1" applyFont="1" applyFill="1" applyBorder="1" applyAlignment="1">
      <alignment horizontal="center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" xfId="10" applyFont="1" applyBorder="1" applyAlignment="1">
      <alignment vertical="center"/>
    </xf>
    <xf numFmtId="41" fontId="42" fillId="0" borderId="71" xfId="10" applyFont="1" applyBorder="1" applyAlignment="1">
      <alignment vertical="center"/>
    </xf>
    <xf numFmtId="9" fontId="42" fillId="0" borderId="2" xfId="0" applyNumberFormat="1" applyFont="1" applyBorder="1" applyAlignment="1">
      <alignment horizontal="center" vertical="center"/>
    </xf>
    <xf numFmtId="41" fontId="42" fillId="0" borderId="1" xfId="10" applyFont="1" applyFill="1" applyBorder="1" applyAlignment="1">
      <alignment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1" fillId="0" borderId="0" xfId="22" applyFont="1" applyBorder="1" applyAlignment="1">
      <alignment horizontal="center" vertical="center"/>
    </xf>
    <xf numFmtId="0" fontId="29" fillId="0" borderId="0" xfId="22" applyFont="1" applyBorder="1" applyAlignment="1">
      <alignment vertical="center" wrapText="1"/>
    </xf>
    <xf numFmtId="41" fontId="29" fillId="0" borderId="0" xfId="23" applyFont="1" applyBorder="1">
      <alignment vertical="center"/>
    </xf>
    <xf numFmtId="178" fontId="44" fillId="0" borderId="0" xfId="23" applyNumberFormat="1" applyFont="1" applyBorder="1">
      <alignment vertical="center"/>
    </xf>
    <xf numFmtId="41" fontId="31" fillId="0" borderId="0" xfId="23" applyFont="1" applyBorder="1">
      <alignment vertical="center"/>
    </xf>
    <xf numFmtId="178" fontId="45" fillId="0" borderId="0" xfId="23" applyNumberFormat="1" applyFont="1" applyBorder="1">
      <alignment vertical="center"/>
    </xf>
    <xf numFmtId="0" fontId="19" fillId="0" borderId="0" xfId="22" applyFont="1">
      <alignment vertical="center"/>
    </xf>
    <xf numFmtId="0" fontId="46" fillId="0" borderId="0" xfId="22" applyFont="1" applyBorder="1">
      <alignment vertical="center"/>
    </xf>
    <xf numFmtId="0" fontId="46" fillId="0" borderId="0" xfId="22" applyFont="1" applyBorder="1" applyAlignment="1">
      <alignment vertical="center" wrapText="1"/>
    </xf>
    <xf numFmtId="41" fontId="46" fillId="0" borderId="0" xfId="23" applyFont="1" applyBorder="1">
      <alignment vertical="center"/>
    </xf>
    <xf numFmtId="178" fontId="46" fillId="0" borderId="0" xfId="23" applyNumberFormat="1" applyFont="1" applyBorder="1">
      <alignment vertical="center"/>
    </xf>
    <xf numFmtId="178" fontId="29" fillId="0" borderId="0" xfId="23" applyNumberFormat="1" applyFont="1" applyBorder="1">
      <alignment vertical="center"/>
    </xf>
    <xf numFmtId="41" fontId="29" fillId="0" borderId="0" xfId="23" applyFont="1">
      <alignment vertical="center"/>
    </xf>
    <xf numFmtId="178" fontId="29" fillId="0" borderId="0" xfId="23" applyNumberFormat="1" applyFont="1">
      <alignment vertical="center"/>
    </xf>
    <xf numFmtId="178" fontId="29" fillId="0" borderId="0" xfId="22" applyNumberFormat="1" applyFont="1">
      <alignment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37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39" fillId="0" borderId="34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8" fillId="11" borderId="71" xfId="0" applyFont="1" applyFill="1" applyBorder="1" applyAlignment="1">
      <alignment horizontal="center" vertical="center"/>
    </xf>
    <xf numFmtId="0" fontId="38" fillId="11" borderId="30" xfId="0" applyFont="1" applyFill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38" fillId="12" borderId="72" xfId="0" applyFont="1" applyFill="1" applyBorder="1" applyAlignment="1">
      <alignment horizontal="center" vertical="center"/>
    </xf>
    <xf numFmtId="0" fontId="38" fillId="12" borderId="67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13" borderId="83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8" fillId="11" borderId="73" xfId="0" applyFont="1" applyFill="1" applyBorder="1" applyAlignment="1">
      <alignment horizontal="center" vertical="center"/>
    </xf>
    <xf numFmtId="0" fontId="38" fillId="11" borderId="48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11" borderId="3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9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A3" sqref="A3:L3"/>
    </sheetView>
  </sheetViews>
  <sheetFormatPr defaultRowHeight="16.5" x14ac:dyDescent="0.3"/>
  <cols>
    <col min="1" max="1" width="3.125" style="91" customWidth="1"/>
    <col min="2" max="2" width="0.5" style="91" customWidth="1"/>
    <col min="3" max="3" width="8.25" style="91" customWidth="1"/>
    <col min="4" max="4" width="11.125" style="91" customWidth="1"/>
    <col min="5" max="6" width="7.75" style="91" customWidth="1"/>
    <col min="7" max="7" width="8.875" style="91" customWidth="1"/>
    <col min="8" max="8" width="10.5" style="91" customWidth="1"/>
    <col min="9" max="9" width="10.625" style="91" customWidth="1"/>
    <col min="10" max="10" width="10.75" style="91" customWidth="1"/>
    <col min="11" max="11" width="9" style="208" customWidth="1"/>
    <col min="12" max="12" width="8.75" style="91" customWidth="1"/>
    <col min="13" max="13" width="2.25" style="91" customWidth="1"/>
    <col min="14" max="256" width="9" style="91"/>
    <col min="257" max="257" width="3.125" style="91" customWidth="1"/>
    <col min="258" max="258" width="0.5" style="91" customWidth="1"/>
    <col min="259" max="259" width="8.25" style="91" customWidth="1"/>
    <col min="260" max="260" width="11.125" style="91" customWidth="1"/>
    <col min="261" max="262" width="7.75" style="91" customWidth="1"/>
    <col min="263" max="263" width="8.875" style="91" customWidth="1"/>
    <col min="264" max="264" width="10.5" style="91" customWidth="1"/>
    <col min="265" max="265" width="10.625" style="91" customWidth="1"/>
    <col min="266" max="266" width="10.75" style="91" customWidth="1"/>
    <col min="267" max="267" width="9" style="91" customWidth="1"/>
    <col min="268" max="268" width="8.75" style="91" customWidth="1"/>
    <col min="269" max="269" width="2.25" style="91" customWidth="1"/>
    <col min="270" max="512" width="9" style="91"/>
    <col min="513" max="513" width="3.125" style="91" customWidth="1"/>
    <col min="514" max="514" width="0.5" style="91" customWidth="1"/>
    <col min="515" max="515" width="8.25" style="91" customWidth="1"/>
    <col min="516" max="516" width="11.125" style="91" customWidth="1"/>
    <col min="517" max="518" width="7.75" style="91" customWidth="1"/>
    <col min="519" max="519" width="8.875" style="91" customWidth="1"/>
    <col min="520" max="520" width="10.5" style="91" customWidth="1"/>
    <col min="521" max="521" width="10.625" style="91" customWidth="1"/>
    <col min="522" max="522" width="10.75" style="91" customWidth="1"/>
    <col min="523" max="523" width="9" style="91" customWidth="1"/>
    <col min="524" max="524" width="8.75" style="91" customWidth="1"/>
    <col min="525" max="525" width="2.25" style="91" customWidth="1"/>
    <col min="526" max="768" width="9" style="91"/>
    <col min="769" max="769" width="3.125" style="91" customWidth="1"/>
    <col min="770" max="770" width="0.5" style="91" customWidth="1"/>
    <col min="771" max="771" width="8.25" style="91" customWidth="1"/>
    <col min="772" max="772" width="11.125" style="91" customWidth="1"/>
    <col min="773" max="774" width="7.75" style="91" customWidth="1"/>
    <col min="775" max="775" width="8.875" style="91" customWidth="1"/>
    <col min="776" max="776" width="10.5" style="91" customWidth="1"/>
    <col min="777" max="777" width="10.625" style="91" customWidth="1"/>
    <col min="778" max="778" width="10.75" style="91" customWidth="1"/>
    <col min="779" max="779" width="9" style="91" customWidth="1"/>
    <col min="780" max="780" width="8.75" style="91" customWidth="1"/>
    <col min="781" max="781" width="2.25" style="91" customWidth="1"/>
    <col min="782" max="1024" width="9" style="91"/>
    <col min="1025" max="1025" width="3.125" style="91" customWidth="1"/>
    <col min="1026" max="1026" width="0.5" style="91" customWidth="1"/>
    <col min="1027" max="1027" width="8.25" style="91" customWidth="1"/>
    <col min="1028" max="1028" width="11.125" style="91" customWidth="1"/>
    <col min="1029" max="1030" width="7.75" style="91" customWidth="1"/>
    <col min="1031" max="1031" width="8.875" style="91" customWidth="1"/>
    <col min="1032" max="1032" width="10.5" style="91" customWidth="1"/>
    <col min="1033" max="1033" width="10.625" style="91" customWidth="1"/>
    <col min="1034" max="1034" width="10.75" style="91" customWidth="1"/>
    <col min="1035" max="1035" width="9" style="91" customWidth="1"/>
    <col min="1036" max="1036" width="8.75" style="91" customWidth="1"/>
    <col min="1037" max="1037" width="2.25" style="91" customWidth="1"/>
    <col min="1038" max="1280" width="9" style="91"/>
    <col min="1281" max="1281" width="3.125" style="91" customWidth="1"/>
    <col min="1282" max="1282" width="0.5" style="91" customWidth="1"/>
    <col min="1283" max="1283" width="8.25" style="91" customWidth="1"/>
    <col min="1284" max="1284" width="11.125" style="91" customWidth="1"/>
    <col min="1285" max="1286" width="7.75" style="91" customWidth="1"/>
    <col min="1287" max="1287" width="8.875" style="91" customWidth="1"/>
    <col min="1288" max="1288" width="10.5" style="91" customWidth="1"/>
    <col min="1289" max="1289" width="10.625" style="91" customWidth="1"/>
    <col min="1290" max="1290" width="10.75" style="91" customWidth="1"/>
    <col min="1291" max="1291" width="9" style="91" customWidth="1"/>
    <col min="1292" max="1292" width="8.75" style="91" customWidth="1"/>
    <col min="1293" max="1293" width="2.25" style="91" customWidth="1"/>
    <col min="1294" max="1536" width="9" style="91"/>
    <col min="1537" max="1537" width="3.125" style="91" customWidth="1"/>
    <col min="1538" max="1538" width="0.5" style="91" customWidth="1"/>
    <col min="1539" max="1539" width="8.25" style="91" customWidth="1"/>
    <col min="1540" max="1540" width="11.125" style="91" customWidth="1"/>
    <col min="1541" max="1542" width="7.75" style="91" customWidth="1"/>
    <col min="1543" max="1543" width="8.875" style="91" customWidth="1"/>
    <col min="1544" max="1544" width="10.5" style="91" customWidth="1"/>
    <col min="1545" max="1545" width="10.625" style="91" customWidth="1"/>
    <col min="1546" max="1546" width="10.75" style="91" customWidth="1"/>
    <col min="1547" max="1547" width="9" style="91" customWidth="1"/>
    <col min="1548" max="1548" width="8.75" style="91" customWidth="1"/>
    <col min="1549" max="1549" width="2.25" style="91" customWidth="1"/>
    <col min="1550" max="1792" width="9" style="91"/>
    <col min="1793" max="1793" width="3.125" style="91" customWidth="1"/>
    <col min="1794" max="1794" width="0.5" style="91" customWidth="1"/>
    <col min="1795" max="1795" width="8.25" style="91" customWidth="1"/>
    <col min="1796" max="1796" width="11.125" style="91" customWidth="1"/>
    <col min="1797" max="1798" width="7.75" style="91" customWidth="1"/>
    <col min="1799" max="1799" width="8.875" style="91" customWidth="1"/>
    <col min="1800" max="1800" width="10.5" style="91" customWidth="1"/>
    <col min="1801" max="1801" width="10.625" style="91" customWidth="1"/>
    <col min="1802" max="1802" width="10.75" style="91" customWidth="1"/>
    <col min="1803" max="1803" width="9" style="91" customWidth="1"/>
    <col min="1804" max="1804" width="8.75" style="91" customWidth="1"/>
    <col min="1805" max="1805" width="2.25" style="91" customWidth="1"/>
    <col min="1806" max="2048" width="9" style="91"/>
    <col min="2049" max="2049" width="3.125" style="91" customWidth="1"/>
    <col min="2050" max="2050" width="0.5" style="91" customWidth="1"/>
    <col min="2051" max="2051" width="8.25" style="91" customWidth="1"/>
    <col min="2052" max="2052" width="11.125" style="91" customWidth="1"/>
    <col min="2053" max="2054" width="7.75" style="91" customWidth="1"/>
    <col min="2055" max="2055" width="8.875" style="91" customWidth="1"/>
    <col min="2056" max="2056" width="10.5" style="91" customWidth="1"/>
    <col min="2057" max="2057" width="10.625" style="91" customWidth="1"/>
    <col min="2058" max="2058" width="10.75" style="91" customWidth="1"/>
    <col min="2059" max="2059" width="9" style="91" customWidth="1"/>
    <col min="2060" max="2060" width="8.75" style="91" customWidth="1"/>
    <col min="2061" max="2061" width="2.25" style="91" customWidth="1"/>
    <col min="2062" max="2304" width="9" style="91"/>
    <col min="2305" max="2305" width="3.125" style="91" customWidth="1"/>
    <col min="2306" max="2306" width="0.5" style="91" customWidth="1"/>
    <col min="2307" max="2307" width="8.25" style="91" customWidth="1"/>
    <col min="2308" max="2308" width="11.125" style="91" customWidth="1"/>
    <col min="2309" max="2310" width="7.75" style="91" customWidth="1"/>
    <col min="2311" max="2311" width="8.875" style="91" customWidth="1"/>
    <col min="2312" max="2312" width="10.5" style="91" customWidth="1"/>
    <col min="2313" max="2313" width="10.625" style="91" customWidth="1"/>
    <col min="2314" max="2314" width="10.75" style="91" customWidth="1"/>
    <col min="2315" max="2315" width="9" style="91" customWidth="1"/>
    <col min="2316" max="2316" width="8.75" style="91" customWidth="1"/>
    <col min="2317" max="2317" width="2.25" style="91" customWidth="1"/>
    <col min="2318" max="2560" width="9" style="91"/>
    <col min="2561" max="2561" width="3.125" style="91" customWidth="1"/>
    <col min="2562" max="2562" width="0.5" style="91" customWidth="1"/>
    <col min="2563" max="2563" width="8.25" style="91" customWidth="1"/>
    <col min="2564" max="2564" width="11.125" style="91" customWidth="1"/>
    <col min="2565" max="2566" width="7.75" style="91" customWidth="1"/>
    <col min="2567" max="2567" width="8.875" style="91" customWidth="1"/>
    <col min="2568" max="2568" width="10.5" style="91" customWidth="1"/>
    <col min="2569" max="2569" width="10.625" style="91" customWidth="1"/>
    <col min="2570" max="2570" width="10.75" style="91" customWidth="1"/>
    <col min="2571" max="2571" width="9" style="91" customWidth="1"/>
    <col min="2572" max="2572" width="8.75" style="91" customWidth="1"/>
    <col min="2573" max="2573" width="2.25" style="91" customWidth="1"/>
    <col min="2574" max="2816" width="9" style="91"/>
    <col min="2817" max="2817" width="3.125" style="91" customWidth="1"/>
    <col min="2818" max="2818" width="0.5" style="91" customWidth="1"/>
    <col min="2819" max="2819" width="8.25" style="91" customWidth="1"/>
    <col min="2820" max="2820" width="11.125" style="91" customWidth="1"/>
    <col min="2821" max="2822" width="7.75" style="91" customWidth="1"/>
    <col min="2823" max="2823" width="8.875" style="91" customWidth="1"/>
    <col min="2824" max="2824" width="10.5" style="91" customWidth="1"/>
    <col min="2825" max="2825" width="10.625" style="91" customWidth="1"/>
    <col min="2826" max="2826" width="10.75" style="91" customWidth="1"/>
    <col min="2827" max="2827" width="9" style="91" customWidth="1"/>
    <col min="2828" max="2828" width="8.75" style="91" customWidth="1"/>
    <col min="2829" max="2829" width="2.25" style="91" customWidth="1"/>
    <col min="2830" max="3072" width="9" style="91"/>
    <col min="3073" max="3073" width="3.125" style="91" customWidth="1"/>
    <col min="3074" max="3074" width="0.5" style="91" customWidth="1"/>
    <col min="3075" max="3075" width="8.25" style="91" customWidth="1"/>
    <col min="3076" max="3076" width="11.125" style="91" customWidth="1"/>
    <col min="3077" max="3078" width="7.75" style="91" customWidth="1"/>
    <col min="3079" max="3079" width="8.875" style="91" customWidth="1"/>
    <col min="3080" max="3080" width="10.5" style="91" customWidth="1"/>
    <col min="3081" max="3081" width="10.625" style="91" customWidth="1"/>
    <col min="3082" max="3082" width="10.75" style="91" customWidth="1"/>
    <col min="3083" max="3083" width="9" style="91" customWidth="1"/>
    <col min="3084" max="3084" width="8.75" style="91" customWidth="1"/>
    <col min="3085" max="3085" width="2.25" style="91" customWidth="1"/>
    <col min="3086" max="3328" width="9" style="91"/>
    <col min="3329" max="3329" width="3.125" style="91" customWidth="1"/>
    <col min="3330" max="3330" width="0.5" style="91" customWidth="1"/>
    <col min="3331" max="3331" width="8.25" style="91" customWidth="1"/>
    <col min="3332" max="3332" width="11.125" style="91" customWidth="1"/>
    <col min="3333" max="3334" width="7.75" style="91" customWidth="1"/>
    <col min="3335" max="3335" width="8.875" style="91" customWidth="1"/>
    <col min="3336" max="3336" width="10.5" style="91" customWidth="1"/>
    <col min="3337" max="3337" width="10.625" style="91" customWidth="1"/>
    <col min="3338" max="3338" width="10.75" style="91" customWidth="1"/>
    <col min="3339" max="3339" width="9" style="91" customWidth="1"/>
    <col min="3340" max="3340" width="8.75" style="91" customWidth="1"/>
    <col min="3341" max="3341" width="2.25" style="91" customWidth="1"/>
    <col min="3342" max="3584" width="9" style="91"/>
    <col min="3585" max="3585" width="3.125" style="91" customWidth="1"/>
    <col min="3586" max="3586" width="0.5" style="91" customWidth="1"/>
    <col min="3587" max="3587" width="8.25" style="91" customWidth="1"/>
    <col min="3588" max="3588" width="11.125" style="91" customWidth="1"/>
    <col min="3589" max="3590" width="7.75" style="91" customWidth="1"/>
    <col min="3591" max="3591" width="8.875" style="91" customWidth="1"/>
    <col min="3592" max="3592" width="10.5" style="91" customWidth="1"/>
    <col min="3593" max="3593" width="10.625" style="91" customWidth="1"/>
    <col min="3594" max="3594" width="10.75" style="91" customWidth="1"/>
    <col min="3595" max="3595" width="9" style="91" customWidth="1"/>
    <col min="3596" max="3596" width="8.75" style="91" customWidth="1"/>
    <col min="3597" max="3597" width="2.25" style="91" customWidth="1"/>
    <col min="3598" max="3840" width="9" style="91"/>
    <col min="3841" max="3841" width="3.125" style="91" customWidth="1"/>
    <col min="3842" max="3842" width="0.5" style="91" customWidth="1"/>
    <col min="3843" max="3843" width="8.25" style="91" customWidth="1"/>
    <col min="3844" max="3844" width="11.125" style="91" customWidth="1"/>
    <col min="3845" max="3846" width="7.75" style="91" customWidth="1"/>
    <col min="3847" max="3847" width="8.875" style="91" customWidth="1"/>
    <col min="3848" max="3848" width="10.5" style="91" customWidth="1"/>
    <col min="3849" max="3849" width="10.625" style="91" customWidth="1"/>
    <col min="3850" max="3850" width="10.75" style="91" customWidth="1"/>
    <col min="3851" max="3851" width="9" style="91" customWidth="1"/>
    <col min="3852" max="3852" width="8.75" style="91" customWidth="1"/>
    <col min="3853" max="3853" width="2.25" style="91" customWidth="1"/>
    <col min="3854" max="4096" width="9" style="91"/>
    <col min="4097" max="4097" width="3.125" style="91" customWidth="1"/>
    <col min="4098" max="4098" width="0.5" style="91" customWidth="1"/>
    <col min="4099" max="4099" width="8.25" style="91" customWidth="1"/>
    <col min="4100" max="4100" width="11.125" style="91" customWidth="1"/>
    <col min="4101" max="4102" width="7.75" style="91" customWidth="1"/>
    <col min="4103" max="4103" width="8.875" style="91" customWidth="1"/>
    <col min="4104" max="4104" width="10.5" style="91" customWidth="1"/>
    <col min="4105" max="4105" width="10.625" style="91" customWidth="1"/>
    <col min="4106" max="4106" width="10.75" style="91" customWidth="1"/>
    <col min="4107" max="4107" width="9" style="91" customWidth="1"/>
    <col min="4108" max="4108" width="8.75" style="91" customWidth="1"/>
    <col min="4109" max="4109" width="2.25" style="91" customWidth="1"/>
    <col min="4110" max="4352" width="9" style="91"/>
    <col min="4353" max="4353" width="3.125" style="91" customWidth="1"/>
    <col min="4354" max="4354" width="0.5" style="91" customWidth="1"/>
    <col min="4355" max="4355" width="8.25" style="91" customWidth="1"/>
    <col min="4356" max="4356" width="11.125" style="91" customWidth="1"/>
    <col min="4357" max="4358" width="7.75" style="91" customWidth="1"/>
    <col min="4359" max="4359" width="8.875" style="91" customWidth="1"/>
    <col min="4360" max="4360" width="10.5" style="91" customWidth="1"/>
    <col min="4361" max="4361" width="10.625" style="91" customWidth="1"/>
    <col min="4362" max="4362" width="10.75" style="91" customWidth="1"/>
    <col min="4363" max="4363" width="9" style="91" customWidth="1"/>
    <col min="4364" max="4364" width="8.75" style="91" customWidth="1"/>
    <col min="4365" max="4365" width="2.25" style="91" customWidth="1"/>
    <col min="4366" max="4608" width="9" style="91"/>
    <col min="4609" max="4609" width="3.125" style="91" customWidth="1"/>
    <col min="4610" max="4610" width="0.5" style="91" customWidth="1"/>
    <col min="4611" max="4611" width="8.25" style="91" customWidth="1"/>
    <col min="4612" max="4612" width="11.125" style="91" customWidth="1"/>
    <col min="4613" max="4614" width="7.75" style="91" customWidth="1"/>
    <col min="4615" max="4615" width="8.875" style="91" customWidth="1"/>
    <col min="4616" max="4616" width="10.5" style="91" customWidth="1"/>
    <col min="4617" max="4617" width="10.625" style="91" customWidth="1"/>
    <col min="4618" max="4618" width="10.75" style="91" customWidth="1"/>
    <col min="4619" max="4619" width="9" style="91" customWidth="1"/>
    <col min="4620" max="4620" width="8.75" style="91" customWidth="1"/>
    <col min="4621" max="4621" width="2.25" style="91" customWidth="1"/>
    <col min="4622" max="4864" width="9" style="91"/>
    <col min="4865" max="4865" width="3.125" style="91" customWidth="1"/>
    <col min="4866" max="4866" width="0.5" style="91" customWidth="1"/>
    <col min="4867" max="4867" width="8.25" style="91" customWidth="1"/>
    <col min="4868" max="4868" width="11.125" style="91" customWidth="1"/>
    <col min="4869" max="4870" width="7.75" style="91" customWidth="1"/>
    <col min="4871" max="4871" width="8.875" style="91" customWidth="1"/>
    <col min="4872" max="4872" width="10.5" style="91" customWidth="1"/>
    <col min="4873" max="4873" width="10.625" style="91" customWidth="1"/>
    <col min="4874" max="4874" width="10.75" style="91" customWidth="1"/>
    <col min="4875" max="4875" width="9" style="91" customWidth="1"/>
    <col min="4876" max="4876" width="8.75" style="91" customWidth="1"/>
    <col min="4877" max="4877" width="2.25" style="91" customWidth="1"/>
    <col min="4878" max="5120" width="9" style="91"/>
    <col min="5121" max="5121" width="3.125" style="91" customWidth="1"/>
    <col min="5122" max="5122" width="0.5" style="91" customWidth="1"/>
    <col min="5123" max="5123" width="8.25" style="91" customWidth="1"/>
    <col min="5124" max="5124" width="11.125" style="91" customWidth="1"/>
    <col min="5125" max="5126" width="7.75" style="91" customWidth="1"/>
    <col min="5127" max="5127" width="8.875" style="91" customWidth="1"/>
    <col min="5128" max="5128" width="10.5" style="91" customWidth="1"/>
    <col min="5129" max="5129" width="10.625" style="91" customWidth="1"/>
    <col min="5130" max="5130" width="10.75" style="91" customWidth="1"/>
    <col min="5131" max="5131" width="9" style="91" customWidth="1"/>
    <col min="5132" max="5132" width="8.75" style="91" customWidth="1"/>
    <col min="5133" max="5133" width="2.25" style="91" customWidth="1"/>
    <col min="5134" max="5376" width="9" style="91"/>
    <col min="5377" max="5377" width="3.125" style="91" customWidth="1"/>
    <col min="5378" max="5378" width="0.5" style="91" customWidth="1"/>
    <col min="5379" max="5379" width="8.25" style="91" customWidth="1"/>
    <col min="5380" max="5380" width="11.125" style="91" customWidth="1"/>
    <col min="5381" max="5382" width="7.75" style="91" customWidth="1"/>
    <col min="5383" max="5383" width="8.875" style="91" customWidth="1"/>
    <col min="5384" max="5384" width="10.5" style="91" customWidth="1"/>
    <col min="5385" max="5385" width="10.625" style="91" customWidth="1"/>
    <col min="5386" max="5386" width="10.75" style="91" customWidth="1"/>
    <col min="5387" max="5387" width="9" style="91" customWidth="1"/>
    <col min="5388" max="5388" width="8.75" style="91" customWidth="1"/>
    <col min="5389" max="5389" width="2.25" style="91" customWidth="1"/>
    <col min="5390" max="5632" width="9" style="91"/>
    <col min="5633" max="5633" width="3.125" style="91" customWidth="1"/>
    <col min="5634" max="5634" width="0.5" style="91" customWidth="1"/>
    <col min="5635" max="5635" width="8.25" style="91" customWidth="1"/>
    <col min="5636" max="5636" width="11.125" style="91" customWidth="1"/>
    <col min="5637" max="5638" width="7.75" style="91" customWidth="1"/>
    <col min="5639" max="5639" width="8.875" style="91" customWidth="1"/>
    <col min="5640" max="5640" width="10.5" style="91" customWidth="1"/>
    <col min="5641" max="5641" width="10.625" style="91" customWidth="1"/>
    <col min="5642" max="5642" width="10.75" style="91" customWidth="1"/>
    <col min="5643" max="5643" width="9" style="91" customWidth="1"/>
    <col min="5644" max="5644" width="8.75" style="91" customWidth="1"/>
    <col min="5645" max="5645" width="2.25" style="91" customWidth="1"/>
    <col min="5646" max="5888" width="9" style="91"/>
    <col min="5889" max="5889" width="3.125" style="91" customWidth="1"/>
    <col min="5890" max="5890" width="0.5" style="91" customWidth="1"/>
    <col min="5891" max="5891" width="8.25" style="91" customWidth="1"/>
    <col min="5892" max="5892" width="11.125" style="91" customWidth="1"/>
    <col min="5893" max="5894" width="7.75" style="91" customWidth="1"/>
    <col min="5895" max="5895" width="8.875" style="91" customWidth="1"/>
    <col min="5896" max="5896" width="10.5" style="91" customWidth="1"/>
    <col min="5897" max="5897" width="10.625" style="91" customWidth="1"/>
    <col min="5898" max="5898" width="10.75" style="91" customWidth="1"/>
    <col min="5899" max="5899" width="9" style="91" customWidth="1"/>
    <col min="5900" max="5900" width="8.75" style="91" customWidth="1"/>
    <col min="5901" max="5901" width="2.25" style="91" customWidth="1"/>
    <col min="5902" max="6144" width="9" style="91"/>
    <col min="6145" max="6145" width="3.125" style="91" customWidth="1"/>
    <col min="6146" max="6146" width="0.5" style="91" customWidth="1"/>
    <col min="6147" max="6147" width="8.25" style="91" customWidth="1"/>
    <col min="6148" max="6148" width="11.125" style="91" customWidth="1"/>
    <col min="6149" max="6150" width="7.75" style="91" customWidth="1"/>
    <col min="6151" max="6151" width="8.875" style="91" customWidth="1"/>
    <col min="6152" max="6152" width="10.5" style="91" customWidth="1"/>
    <col min="6153" max="6153" width="10.625" style="91" customWidth="1"/>
    <col min="6154" max="6154" width="10.75" style="91" customWidth="1"/>
    <col min="6155" max="6155" width="9" style="91" customWidth="1"/>
    <col min="6156" max="6156" width="8.75" style="91" customWidth="1"/>
    <col min="6157" max="6157" width="2.25" style="91" customWidth="1"/>
    <col min="6158" max="6400" width="9" style="91"/>
    <col min="6401" max="6401" width="3.125" style="91" customWidth="1"/>
    <col min="6402" max="6402" width="0.5" style="91" customWidth="1"/>
    <col min="6403" max="6403" width="8.25" style="91" customWidth="1"/>
    <col min="6404" max="6404" width="11.125" style="91" customWidth="1"/>
    <col min="6405" max="6406" width="7.75" style="91" customWidth="1"/>
    <col min="6407" max="6407" width="8.875" style="91" customWidth="1"/>
    <col min="6408" max="6408" width="10.5" style="91" customWidth="1"/>
    <col min="6409" max="6409" width="10.625" style="91" customWidth="1"/>
    <col min="6410" max="6410" width="10.75" style="91" customWidth="1"/>
    <col min="6411" max="6411" width="9" style="91" customWidth="1"/>
    <col min="6412" max="6412" width="8.75" style="91" customWidth="1"/>
    <col min="6413" max="6413" width="2.25" style="91" customWidth="1"/>
    <col min="6414" max="6656" width="9" style="91"/>
    <col min="6657" max="6657" width="3.125" style="91" customWidth="1"/>
    <col min="6658" max="6658" width="0.5" style="91" customWidth="1"/>
    <col min="6659" max="6659" width="8.25" style="91" customWidth="1"/>
    <col min="6660" max="6660" width="11.125" style="91" customWidth="1"/>
    <col min="6661" max="6662" width="7.75" style="91" customWidth="1"/>
    <col min="6663" max="6663" width="8.875" style="91" customWidth="1"/>
    <col min="6664" max="6664" width="10.5" style="91" customWidth="1"/>
    <col min="6665" max="6665" width="10.625" style="91" customWidth="1"/>
    <col min="6666" max="6666" width="10.75" style="91" customWidth="1"/>
    <col min="6667" max="6667" width="9" style="91" customWidth="1"/>
    <col min="6668" max="6668" width="8.75" style="91" customWidth="1"/>
    <col min="6669" max="6669" width="2.25" style="91" customWidth="1"/>
    <col min="6670" max="6912" width="9" style="91"/>
    <col min="6913" max="6913" width="3.125" style="91" customWidth="1"/>
    <col min="6914" max="6914" width="0.5" style="91" customWidth="1"/>
    <col min="6915" max="6915" width="8.25" style="91" customWidth="1"/>
    <col min="6916" max="6916" width="11.125" style="91" customWidth="1"/>
    <col min="6917" max="6918" width="7.75" style="91" customWidth="1"/>
    <col min="6919" max="6919" width="8.875" style="91" customWidth="1"/>
    <col min="6920" max="6920" width="10.5" style="91" customWidth="1"/>
    <col min="6921" max="6921" width="10.625" style="91" customWidth="1"/>
    <col min="6922" max="6922" width="10.75" style="91" customWidth="1"/>
    <col min="6923" max="6923" width="9" style="91" customWidth="1"/>
    <col min="6924" max="6924" width="8.75" style="91" customWidth="1"/>
    <col min="6925" max="6925" width="2.25" style="91" customWidth="1"/>
    <col min="6926" max="7168" width="9" style="91"/>
    <col min="7169" max="7169" width="3.125" style="91" customWidth="1"/>
    <col min="7170" max="7170" width="0.5" style="91" customWidth="1"/>
    <col min="7171" max="7171" width="8.25" style="91" customWidth="1"/>
    <col min="7172" max="7172" width="11.125" style="91" customWidth="1"/>
    <col min="7173" max="7174" width="7.75" style="91" customWidth="1"/>
    <col min="7175" max="7175" width="8.875" style="91" customWidth="1"/>
    <col min="7176" max="7176" width="10.5" style="91" customWidth="1"/>
    <col min="7177" max="7177" width="10.625" style="91" customWidth="1"/>
    <col min="7178" max="7178" width="10.75" style="91" customWidth="1"/>
    <col min="7179" max="7179" width="9" style="91" customWidth="1"/>
    <col min="7180" max="7180" width="8.75" style="91" customWidth="1"/>
    <col min="7181" max="7181" width="2.25" style="91" customWidth="1"/>
    <col min="7182" max="7424" width="9" style="91"/>
    <col min="7425" max="7425" width="3.125" style="91" customWidth="1"/>
    <col min="7426" max="7426" width="0.5" style="91" customWidth="1"/>
    <col min="7427" max="7427" width="8.25" style="91" customWidth="1"/>
    <col min="7428" max="7428" width="11.125" style="91" customWidth="1"/>
    <col min="7429" max="7430" width="7.75" style="91" customWidth="1"/>
    <col min="7431" max="7431" width="8.875" style="91" customWidth="1"/>
    <col min="7432" max="7432" width="10.5" style="91" customWidth="1"/>
    <col min="7433" max="7433" width="10.625" style="91" customWidth="1"/>
    <col min="7434" max="7434" width="10.75" style="91" customWidth="1"/>
    <col min="7435" max="7435" width="9" style="91" customWidth="1"/>
    <col min="7436" max="7436" width="8.75" style="91" customWidth="1"/>
    <col min="7437" max="7437" width="2.25" style="91" customWidth="1"/>
    <col min="7438" max="7680" width="9" style="91"/>
    <col min="7681" max="7681" width="3.125" style="91" customWidth="1"/>
    <col min="7682" max="7682" width="0.5" style="91" customWidth="1"/>
    <col min="7683" max="7683" width="8.25" style="91" customWidth="1"/>
    <col min="7684" max="7684" width="11.125" style="91" customWidth="1"/>
    <col min="7685" max="7686" width="7.75" style="91" customWidth="1"/>
    <col min="7687" max="7687" width="8.875" style="91" customWidth="1"/>
    <col min="7688" max="7688" width="10.5" style="91" customWidth="1"/>
    <col min="7689" max="7689" width="10.625" style="91" customWidth="1"/>
    <col min="7690" max="7690" width="10.75" style="91" customWidth="1"/>
    <col min="7691" max="7691" width="9" style="91" customWidth="1"/>
    <col min="7692" max="7692" width="8.75" style="91" customWidth="1"/>
    <col min="7693" max="7693" width="2.25" style="91" customWidth="1"/>
    <col min="7694" max="7936" width="9" style="91"/>
    <col min="7937" max="7937" width="3.125" style="91" customWidth="1"/>
    <col min="7938" max="7938" width="0.5" style="91" customWidth="1"/>
    <col min="7939" max="7939" width="8.25" style="91" customWidth="1"/>
    <col min="7940" max="7940" width="11.125" style="91" customWidth="1"/>
    <col min="7941" max="7942" width="7.75" style="91" customWidth="1"/>
    <col min="7943" max="7943" width="8.875" style="91" customWidth="1"/>
    <col min="7944" max="7944" width="10.5" style="91" customWidth="1"/>
    <col min="7945" max="7945" width="10.625" style="91" customWidth="1"/>
    <col min="7946" max="7946" width="10.75" style="91" customWidth="1"/>
    <col min="7947" max="7947" width="9" style="91" customWidth="1"/>
    <col min="7948" max="7948" width="8.75" style="91" customWidth="1"/>
    <col min="7949" max="7949" width="2.25" style="91" customWidth="1"/>
    <col min="7950" max="8192" width="9" style="91"/>
    <col min="8193" max="8193" width="3.125" style="91" customWidth="1"/>
    <col min="8194" max="8194" width="0.5" style="91" customWidth="1"/>
    <col min="8195" max="8195" width="8.25" style="91" customWidth="1"/>
    <col min="8196" max="8196" width="11.125" style="91" customWidth="1"/>
    <col min="8197" max="8198" width="7.75" style="91" customWidth="1"/>
    <col min="8199" max="8199" width="8.875" style="91" customWidth="1"/>
    <col min="8200" max="8200" width="10.5" style="91" customWidth="1"/>
    <col min="8201" max="8201" width="10.625" style="91" customWidth="1"/>
    <col min="8202" max="8202" width="10.75" style="91" customWidth="1"/>
    <col min="8203" max="8203" width="9" style="91" customWidth="1"/>
    <col min="8204" max="8204" width="8.75" style="91" customWidth="1"/>
    <col min="8205" max="8205" width="2.25" style="91" customWidth="1"/>
    <col min="8206" max="8448" width="9" style="91"/>
    <col min="8449" max="8449" width="3.125" style="91" customWidth="1"/>
    <col min="8450" max="8450" width="0.5" style="91" customWidth="1"/>
    <col min="8451" max="8451" width="8.25" style="91" customWidth="1"/>
    <col min="8452" max="8452" width="11.125" style="91" customWidth="1"/>
    <col min="8453" max="8454" width="7.75" style="91" customWidth="1"/>
    <col min="8455" max="8455" width="8.875" style="91" customWidth="1"/>
    <col min="8456" max="8456" width="10.5" style="91" customWidth="1"/>
    <col min="8457" max="8457" width="10.625" style="91" customWidth="1"/>
    <col min="8458" max="8458" width="10.75" style="91" customWidth="1"/>
    <col min="8459" max="8459" width="9" style="91" customWidth="1"/>
    <col min="8460" max="8460" width="8.75" style="91" customWidth="1"/>
    <col min="8461" max="8461" width="2.25" style="91" customWidth="1"/>
    <col min="8462" max="8704" width="9" style="91"/>
    <col min="8705" max="8705" width="3.125" style="91" customWidth="1"/>
    <col min="8706" max="8706" width="0.5" style="91" customWidth="1"/>
    <col min="8707" max="8707" width="8.25" style="91" customWidth="1"/>
    <col min="8708" max="8708" width="11.125" style="91" customWidth="1"/>
    <col min="8709" max="8710" width="7.75" style="91" customWidth="1"/>
    <col min="8711" max="8711" width="8.875" style="91" customWidth="1"/>
    <col min="8712" max="8712" width="10.5" style="91" customWidth="1"/>
    <col min="8713" max="8713" width="10.625" style="91" customWidth="1"/>
    <col min="8714" max="8714" width="10.75" style="91" customWidth="1"/>
    <col min="8715" max="8715" width="9" style="91" customWidth="1"/>
    <col min="8716" max="8716" width="8.75" style="91" customWidth="1"/>
    <col min="8717" max="8717" width="2.25" style="91" customWidth="1"/>
    <col min="8718" max="8960" width="9" style="91"/>
    <col min="8961" max="8961" width="3.125" style="91" customWidth="1"/>
    <col min="8962" max="8962" width="0.5" style="91" customWidth="1"/>
    <col min="8963" max="8963" width="8.25" style="91" customWidth="1"/>
    <col min="8964" max="8964" width="11.125" style="91" customWidth="1"/>
    <col min="8965" max="8966" width="7.75" style="91" customWidth="1"/>
    <col min="8967" max="8967" width="8.875" style="91" customWidth="1"/>
    <col min="8968" max="8968" width="10.5" style="91" customWidth="1"/>
    <col min="8969" max="8969" width="10.625" style="91" customWidth="1"/>
    <col min="8970" max="8970" width="10.75" style="91" customWidth="1"/>
    <col min="8971" max="8971" width="9" style="91" customWidth="1"/>
    <col min="8972" max="8972" width="8.75" style="91" customWidth="1"/>
    <col min="8973" max="8973" width="2.25" style="91" customWidth="1"/>
    <col min="8974" max="9216" width="9" style="91"/>
    <col min="9217" max="9217" width="3.125" style="91" customWidth="1"/>
    <col min="9218" max="9218" width="0.5" style="91" customWidth="1"/>
    <col min="9219" max="9219" width="8.25" style="91" customWidth="1"/>
    <col min="9220" max="9220" width="11.125" style="91" customWidth="1"/>
    <col min="9221" max="9222" width="7.75" style="91" customWidth="1"/>
    <col min="9223" max="9223" width="8.875" style="91" customWidth="1"/>
    <col min="9224" max="9224" width="10.5" style="91" customWidth="1"/>
    <col min="9225" max="9225" width="10.625" style="91" customWidth="1"/>
    <col min="9226" max="9226" width="10.75" style="91" customWidth="1"/>
    <col min="9227" max="9227" width="9" style="91" customWidth="1"/>
    <col min="9228" max="9228" width="8.75" style="91" customWidth="1"/>
    <col min="9229" max="9229" width="2.25" style="91" customWidth="1"/>
    <col min="9230" max="9472" width="9" style="91"/>
    <col min="9473" max="9473" width="3.125" style="91" customWidth="1"/>
    <col min="9474" max="9474" width="0.5" style="91" customWidth="1"/>
    <col min="9475" max="9475" width="8.25" style="91" customWidth="1"/>
    <col min="9476" max="9476" width="11.125" style="91" customWidth="1"/>
    <col min="9477" max="9478" width="7.75" style="91" customWidth="1"/>
    <col min="9479" max="9479" width="8.875" style="91" customWidth="1"/>
    <col min="9480" max="9480" width="10.5" style="91" customWidth="1"/>
    <col min="9481" max="9481" width="10.625" style="91" customWidth="1"/>
    <col min="9482" max="9482" width="10.75" style="91" customWidth="1"/>
    <col min="9483" max="9483" width="9" style="91" customWidth="1"/>
    <col min="9484" max="9484" width="8.75" style="91" customWidth="1"/>
    <col min="9485" max="9485" width="2.25" style="91" customWidth="1"/>
    <col min="9486" max="9728" width="9" style="91"/>
    <col min="9729" max="9729" width="3.125" style="91" customWidth="1"/>
    <col min="9730" max="9730" width="0.5" style="91" customWidth="1"/>
    <col min="9731" max="9731" width="8.25" style="91" customWidth="1"/>
    <col min="9732" max="9732" width="11.125" style="91" customWidth="1"/>
    <col min="9733" max="9734" width="7.75" style="91" customWidth="1"/>
    <col min="9735" max="9735" width="8.875" style="91" customWidth="1"/>
    <col min="9736" max="9736" width="10.5" style="91" customWidth="1"/>
    <col min="9737" max="9737" width="10.625" style="91" customWidth="1"/>
    <col min="9738" max="9738" width="10.75" style="91" customWidth="1"/>
    <col min="9739" max="9739" width="9" style="91" customWidth="1"/>
    <col min="9740" max="9740" width="8.75" style="91" customWidth="1"/>
    <col min="9741" max="9741" width="2.25" style="91" customWidth="1"/>
    <col min="9742" max="9984" width="9" style="91"/>
    <col min="9985" max="9985" width="3.125" style="91" customWidth="1"/>
    <col min="9986" max="9986" width="0.5" style="91" customWidth="1"/>
    <col min="9987" max="9987" width="8.25" style="91" customWidth="1"/>
    <col min="9988" max="9988" width="11.125" style="91" customWidth="1"/>
    <col min="9989" max="9990" width="7.75" style="91" customWidth="1"/>
    <col min="9991" max="9991" width="8.875" style="91" customWidth="1"/>
    <col min="9992" max="9992" width="10.5" style="91" customWidth="1"/>
    <col min="9993" max="9993" width="10.625" style="91" customWidth="1"/>
    <col min="9994" max="9994" width="10.75" style="91" customWidth="1"/>
    <col min="9995" max="9995" width="9" style="91" customWidth="1"/>
    <col min="9996" max="9996" width="8.75" style="91" customWidth="1"/>
    <col min="9997" max="9997" width="2.25" style="91" customWidth="1"/>
    <col min="9998" max="10240" width="9" style="91"/>
    <col min="10241" max="10241" width="3.125" style="91" customWidth="1"/>
    <col min="10242" max="10242" width="0.5" style="91" customWidth="1"/>
    <col min="10243" max="10243" width="8.25" style="91" customWidth="1"/>
    <col min="10244" max="10244" width="11.125" style="91" customWidth="1"/>
    <col min="10245" max="10246" width="7.75" style="91" customWidth="1"/>
    <col min="10247" max="10247" width="8.875" style="91" customWidth="1"/>
    <col min="10248" max="10248" width="10.5" style="91" customWidth="1"/>
    <col min="10249" max="10249" width="10.625" style="91" customWidth="1"/>
    <col min="10250" max="10250" width="10.75" style="91" customWidth="1"/>
    <col min="10251" max="10251" width="9" style="91" customWidth="1"/>
    <col min="10252" max="10252" width="8.75" style="91" customWidth="1"/>
    <col min="10253" max="10253" width="2.25" style="91" customWidth="1"/>
    <col min="10254" max="10496" width="9" style="91"/>
    <col min="10497" max="10497" width="3.125" style="91" customWidth="1"/>
    <col min="10498" max="10498" width="0.5" style="91" customWidth="1"/>
    <col min="10499" max="10499" width="8.25" style="91" customWidth="1"/>
    <col min="10500" max="10500" width="11.125" style="91" customWidth="1"/>
    <col min="10501" max="10502" width="7.75" style="91" customWidth="1"/>
    <col min="10503" max="10503" width="8.875" style="91" customWidth="1"/>
    <col min="10504" max="10504" width="10.5" style="91" customWidth="1"/>
    <col min="10505" max="10505" width="10.625" style="91" customWidth="1"/>
    <col min="10506" max="10506" width="10.75" style="91" customWidth="1"/>
    <col min="10507" max="10507" width="9" style="91" customWidth="1"/>
    <col min="10508" max="10508" width="8.75" style="91" customWidth="1"/>
    <col min="10509" max="10509" width="2.25" style="91" customWidth="1"/>
    <col min="10510" max="10752" width="9" style="91"/>
    <col min="10753" max="10753" width="3.125" style="91" customWidth="1"/>
    <col min="10754" max="10754" width="0.5" style="91" customWidth="1"/>
    <col min="10755" max="10755" width="8.25" style="91" customWidth="1"/>
    <col min="10756" max="10756" width="11.125" style="91" customWidth="1"/>
    <col min="10757" max="10758" width="7.75" style="91" customWidth="1"/>
    <col min="10759" max="10759" width="8.875" style="91" customWidth="1"/>
    <col min="10760" max="10760" width="10.5" style="91" customWidth="1"/>
    <col min="10761" max="10761" width="10.625" style="91" customWidth="1"/>
    <col min="10762" max="10762" width="10.75" style="91" customWidth="1"/>
    <col min="10763" max="10763" width="9" style="91" customWidth="1"/>
    <col min="10764" max="10764" width="8.75" style="91" customWidth="1"/>
    <col min="10765" max="10765" width="2.25" style="91" customWidth="1"/>
    <col min="10766" max="11008" width="9" style="91"/>
    <col min="11009" max="11009" width="3.125" style="91" customWidth="1"/>
    <col min="11010" max="11010" width="0.5" style="91" customWidth="1"/>
    <col min="11011" max="11011" width="8.25" style="91" customWidth="1"/>
    <col min="11012" max="11012" width="11.125" style="91" customWidth="1"/>
    <col min="11013" max="11014" width="7.75" style="91" customWidth="1"/>
    <col min="11015" max="11015" width="8.875" style="91" customWidth="1"/>
    <col min="11016" max="11016" width="10.5" style="91" customWidth="1"/>
    <col min="11017" max="11017" width="10.625" style="91" customWidth="1"/>
    <col min="11018" max="11018" width="10.75" style="91" customWidth="1"/>
    <col min="11019" max="11019" width="9" style="91" customWidth="1"/>
    <col min="11020" max="11020" width="8.75" style="91" customWidth="1"/>
    <col min="11021" max="11021" width="2.25" style="91" customWidth="1"/>
    <col min="11022" max="11264" width="9" style="91"/>
    <col min="11265" max="11265" width="3.125" style="91" customWidth="1"/>
    <col min="11266" max="11266" width="0.5" style="91" customWidth="1"/>
    <col min="11267" max="11267" width="8.25" style="91" customWidth="1"/>
    <col min="11268" max="11268" width="11.125" style="91" customWidth="1"/>
    <col min="11269" max="11270" width="7.75" style="91" customWidth="1"/>
    <col min="11271" max="11271" width="8.875" style="91" customWidth="1"/>
    <col min="11272" max="11272" width="10.5" style="91" customWidth="1"/>
    <col min="11273" max="11273" width="10.625" style="91" customWidth="1"/>
    <col min="11274" max="11274" width="10.75" style="91" customWidth="1"/>
    <col min="11275" max="11275" width="9" style="91" customWidth="1"/>
    <col min="11276" max="11276" width="8.75" style="91" customWidth="1"/>
    <col min="11277" max="11277" width="2.25" style="91" customWidth="1"/>
    <col min="11278" max="11520" width="9" style="91"/>
    <col min="11521" max="11521" width="3.125" style="91" customWidth="1"/>
    <col min="11522" max="11522" width="0.5" style="91" customWidth="1"/>
    <col min="11523" max="11523" width="8.25" style="91" customWidth="1"/>
    <col min="11524" max="11524" width="11.125" style="91" customWidth="1"/>
    <col min="11525" max="11526" width="7.75" style="91" customWidth="1"/>
    <col min="11527" max="11527" width="8.875" style="91" customWidth="1"/>
    <col min="11528" max="11528" width="10.5" style="91" customWidth="1"/>
    <col min="11529" max="11529" width="10.625" style="91" customWidth="1"/>
    <col min="11530" max="11530" width="10.75" style="91" customWidth="1"/>
    <col min="11531" max="11531" width="9" style="91" customWidth="1"/>
    <col min="11532" max="11532" width="8.75" style="91" customWidth="1"/>
    <col min="11533" max="11533" width="2.25" style="91" customWidth="1"/>
    <col min="11534" max="11776" width="9" style="91"/>
    <col min="11777" max="11777" width="3.125" style="91" customWidth="1"/>
    <col min="11778" max="11778" width="0.5" style="91" customWidth="1"/>
    <col min="11779" max="11779" width="8.25" style="91" customWidth="1"/>
    <col min="11780" max="11780" width="11.125" style="91" customWidth="1"/>
    <col min="11781" max="11782" width="7.75" style="91" customWidth="1"/>
    <col min="11783" max="11783" width="8.875" style="91" customWidth="1"/>
    <col min="11784" max="11784" width="10.5" style="91" customWidth="1"/>
    <col min="11785" max="11785" width="10.625" style="91" customWidth="1"/>
    <col min="11786" max="11786" width="10.75" style="91" customWidth="1"/>
    <col min="11787" max="11787" width="9" style="91" customWidth="1"/>
    <col min="11788" max="11788" width="8.75" style="91" customWidth="1"/>
    <col min="11789" max="11789" width="2.25" style="91" customWidth="1"/>
    <col min="11790" max="12032" width="9" style="91"/>
    <col min="12033" max="12033" width="3.125" style="91" customWidth="1"/>
    <col min="12034" max="12034" width="0.5" style="91" customWidth="1"/>
    <col min="12035" max="12035" width="8.25" style="91" customWidth="1"/>
    <col min="12036" max="12036" width="11.125" style="91" customWidth="1"/>
    <col min="12037" max="12038" width="7.75" style="91" customWidth="1"/>
    <col min="12039" max="12039" width="8.875" style="91" customWidth="1"/>
    <col min="12040" max="12040" width="10.5" style="91" customWidth="1"/>
    <col min="12041" max="12041" width="10.625" style="91" customWidth="1"/>
    <col min="12042" max="12042" width="10.75" style="91" customWidth="1"/>
    <col min="12043" max="12043" width="9" style="91" customWidth="1"/>
    <col min="12044" max="12044" width="8.75" style="91" customWidth="1"/>
    <col min="12045" max="12045" width="2.25" style="91" customWidth="1"/>
    <col min="12046" max="12288" width="9" style="91"/>
    <col min="12289" max="12289" width="3.125" style="91" customWidth="1"/>
    <col min="12290" max="12290" width="0.5" style="91" customWidth="1"/>
    <col min="12291" max="12291" width="8.25" style="91" customWidth="1"/>
    <col min="12292" max="12292" width="11.125" style="91" customWidth="1"/>
    <col min="12293" max="12294" width="7.75" style="91" customWidth="1"/>
    <col min="12295" max="12295" width="8.875" style="91" customWidth="1"/>
    <col min="12296" max="12296" width="10.5" style="91" customWidth="1"/>
    <col min="12297" max="12297" width="10.625" style="91" customWidth="1"/>
    <col min="12298" max="12298" width="10.75" style="91" customWidth="1"/>
    <col min="12299" max="12299" width="9" style="91" customWidth="1"/>
    <col min="12300" max="12300" width="8.75" style="91" customWidth="1"/>
    <col min="12301" max="12301" width="2.25" style="91" customWidth="1"/>
    <col min="12302" max="12544" width="9" style="91"/>
    <col min="12545" max="12545" width="3.125" style="91" customWidth="1"/>
    <col min="12546" max="12546" width="0.5" style="91" customWidth="1"/>
    <col min="12547" max="12547" width="8.25" style="91" customWidth="1"/>
    <col min="12548" max="12548" width="11.125" style="91" customWidth="1"/>
    <col min="12549" max="12550" width="7.75" style="91" customWidth="1"/>
    <col min="12551" max="12551" width="8.875" style="91" customWidth="1"/>
    <col min="12552" max="12552" width="10.5" style="91" customWidth="1"/>
    <col min="12553" max="12553" width="10.625" style="91" customWidth="1"/>
    <col min="12554" max="12554" width="10.75" style="91" customWidth="1"/>
    <col min="12555" max="12555" width="9" style="91" customWidth="1"/>
    <col min="12556" max="12556" width="8.75" style="91" customWidth="1"/>
    <col min="12557" max="12557" width="2.25" style="91" customWidth="1"/>
    <col min="12558" max="12800" width="9" style="91"/>
    <col min="12801" max="12801" width="3.125" style="91" customWidth="1"/>
    <col min="12802" max="12802" width="0.5" style="91" customWidth="1"/>
    <col min="12803" max="12803" width="8.25" style="91" customWidth="1"/>
    <col min="12804" max="12804" width="11.125" style="91" customWidth="1"/>
    <col min="12805" max="12806" width="7.75" style="91" customWidth="1"/>
    <col min="12807" max="12807" width="8.875" style="91" customWidth="1"/>
    <col min="12808" max="12808" width="10.5" style="91" customWidth="1"/>
    <col min="12809" max="12809" width="10.625" style="91" customWidth="1"/>
    <col min="12810" max="12810" width="10.75" style="91" customWidth="1"/>
    <col min="12811" max="12811" width="9" style="91" customWidth="1"/>
    <col min="12812" max="12812" width="8.75" style="91" customWidth="1"/>
    <col min="12813" max="12813" width="2.25" style="91" customWidth="1"/>
    <col min="12814" max="13056" width="9" style="91"/>
    <col min="13057" max="13057" width="3.125" style="91" customWidth="1"/>
    <col min="13058" max="13058" width="0.5" style="91" customWidth="1"/>
    <col min="13059" max="13059" width="8.25" style="91" customWidth="1"/>
    <col min="13060" max="13060" width="11.125" style="91" customWidth="1"/>
    <col min="13061" max="13062" width="7.75" style="91" customWidth="1"/>
    <col min="13063" max="13063" width="8.875" style="91" customWidth="1"/>
    <col min="13064" max="13064" width="10.5" style="91" customWidth="1"/>
    <col min="13065" max="13065" width="10.625" style="91" customWidth="1"/>
    <col min="13066" max="13066" width="10.75" style="91" customWidth="1"/>
    <col min="13067" max="13067" width="9" style="91" customWidth="1"/>
    <col min="13068" max="13068" width="8.75" style="91" customWidth="1"/>
    <col min="13069" max="13069" width="2.25" style="91" customWidth="1"/>
    <col min="13070" max="13312" width="9" style="91"/>
    <col min="13313" max="13313" width="3.125" style="91" customWidth="1"/>
    <col min="13314" max="13314" width="0.5" style="91" customWidth="1"/>
    <col min="13315" max="13315" width="8.25" style="91" customWidth="1"/>
    <col min="13316" max="13316" width="11.125" style="91" customWidth="1"/>
    <col min="13317" max="13318" width="7.75" style="91" customWidth="1"/>
    <col min="13319" max="13319" width="8.875" style="91" customWidth="1"/>
    <col min="13320" max="13320" width="10.5" style="91" customWidth="1"/>
    <col min="13321" max="13321" width="10.625" style="91" customWidth="1"/>
    <col min="13322" max="13322" width="10.75" style="91" customWidth="1"/>
    <col min="13323" max="13323" width="9" style="91" customWidth="1"/>
    <col min="13324" max="13324" width="8.75" style="91" customWidth="1"/>
    <col min="13325" max="13325" width="2.25" style="91" customWidth="1"/>
    <col min="13326" max="13568" width="9" style="91"/>
    <col min="13569" max="13569" width="3.125" style="91" customWidth="1"/>
    <col min="13570" max="13570" width="0.5" style="91" customWidth="1"/>
    <col min="13571" max="13571" width="8.25" style="91" customWidth="1"/>
    <col min="13572" max="13572" width="11.125" style="91" customWidth="1"/>
    <col min="13573" max="13574" width="7.75" style="91" customWidth="1"/>
    <col min="13575" max="13575" width="8.875" style="91" customWidth="1"/>
    <col min="13576" max="13576" width="10.5" style="91" customWidth="1"/>
    <col min="13577" max="13577" width="10.625" style="91" customWidth="1"/>
    <col min="13578" max="13578" width="10.75" style="91" customWidth="1"/>
    <col min="13579" max="13579" width="9" style="91" customWidth="1"/>
    <col min="13580" max="13580" width="8.75" style="91" customWidth="1"/>
    <col min="13581" max="13581" width="2.25" style="91" customWidth="1"/>
    <col min="13582" max="13824" width="9" style="91"/>
    <col min="13825" max="13825" width="3.125" style="91" customWidth="1"/>
    <col min="13826" max="13826" width="0.5" style="91" customWidth="1"/>
    <col min="13827" max="13827" width="8.25" style="91" customWidth="1"/>
    <col min="13828" max="13828" width="11.125" style="91" customWidth="1"/>
    <col min="13829" max="13830" width="7.75" style="91" customWidth="1"/>
    <col min="13831" max="13831" width="8.875" style="91" customWidth="1"/>
    <col min="13832" max="13832" width="10.5" style="91" customWidth="1"/>
    <col min="13833" max="13833" width="10.625" style="91" customWidth="1"/>
    <col min="13834" max="13834" width="10.75" style="91" customWidth="1"/>
    <col min="13835" max="13835" width="9" style="91" customWidth="1"/>
    <col min="13836" max="13836" width="8.75" style="91" customWidth="1"/>
    <col min="13837" max="13837" width="2.25" style="91" customWidth="1"/>
    <col min="13838" max="14080" width="9" style="91"/>
    <col min="14081" max="14081" width="3.125" style="91" customWidth="1"/>
    <col min="14082" max="14082" width="0.5" style="91" customWidth="1"/>
    <col min="14083" max="14083" width="8.25" style="91" customWidth="1"/>
    <col min="14084" max="14084" width="11.125" style="91" customWidth="1"/>
    <col min="14085" max="14086" width="7.75" style="91" customWidth="1"/>
    <col min="14087" max="14087" width="8.875" style="91" customWidth="1"/>
    <col min="14088" max="14088" width="10.5" style="91" customWidth="1"/>
    <col min="14089" max="14089" width="10.625" style="91" customWidth="1"/>
    <col min="14090" max="14090" width="10.75" style="91" customWidth="1"/>
    <col min="14091" max="14091" width="9" style="91" customWidth="1"/>
    <col min="14092" max="14092" width="8.75" style="91" customWidth="1"/>
    <col min="14093" max="14093" width="2.25" style="91" customWidth="1"/>
    <col min="14094" max="14336" width="9" style="91"/>
    <col min="14337" max="14337" width="3.125" style="91" customWidth="1"/>
    <col min="14338" max="14338" width="0.5" style="91" customWidth="1"/>
    <col min="14339" max="14339" width="8.25" style="91" customWidth="1"/>
    <col min="14340" max="14340" width="11.125" style="91" customWidth="1"/>
    <col min="14341" max="14342" width="7.75" style="91" customWidth="1"/>
    <col min="14343" max="14343" width="8.875" style="91" customWidth="1"/>
    <col min="14344" max="14344" width="10.5" style="91" customWidth="1"/>
    <col min="14345" max="14345" width="10.625" style="91" customWidth="1"/>
    <col min="14346" max="14346" width="10.75" style="91" customWidth="1"/>
    <col min="14347" max="14347" width="9" style="91" customWidth="1"/>
    <col min="14348" max="14348" width="8.75" style="91" customWidth="1"/>
    <col min="14349" max="14349" width="2.25" style="91" customWidth="1"/>
    <col min="14350" max="14592" width="9" style="91"/>
    <col min="14593" max="14593" width="3.125" style="91" customWidth="1"/>
    <col min="14594" max="14594" width="0.5" style="91" customWidth="1"/>
    <col min="14595" max="14595" width="8.25" style="91" customWidth="1"/>
    <col min="14596" max="14596" width="11.125" style="91" customWidth="1"/>
    <col min="14597" max="14598" width="7.75" style="91" customWidth="1"/>
    <col min="14599" max="14599" width="8.875" style="91" customWidth="1"/>
    <col min="14600" max="14600" width="10.5" style="91" customWidth="1"/>
    <col min="14601" max="14601" width="10.625" style="91" customWidth="1"/>
    <col min="14602" max="14602" width="10.75" style="91" customWidth="1"/>
    <col min="14603" max="14603" width="9" style="91" customWidth="1"/>
    <col min="14604" max="14604" width="8.75" style="91" customWidth="1"/>
    <col min="14605" max="14605" width="2.25" style="91" customWidth="1"/>
    <col min="14606" max="14848" width="9" style="91"/>
    <col min="14849" max="14849" width="3.125" style="91" customWidth="1"/>
    <col min="14850" max="14850" width="0.5" style="91" customWidth="1"/>
    <col min="14851" max="14851" width="8.25" style="91" customWidth="1"/>
    <col min="14852" max="14852" width="11.125" style="91" customWidth="1"/>
    <col min="14853" max="14854" width="7.75" style="91" customWidth="1"/>
    <col min="14855" max="14855" width="8.875" style="91" customWidth="1"/>
    <col min="14856" max="14856" width="10.5" style="91" customWidth="1"/>
    <col min="14857" max="14857" width="10.625" style="91" customWidth="1"/>
    <col min="14858" max="14858" width="10.75" style="91" customWidth="1"/>
    <col min="14859" max="14859" width="9" style="91" customWidth="1"/>
    <col min="14860" max="14860" width="8.75" style="91" customWidth="1"/>
    <col min="14861" max="14861" width="2.25" style="91" customWidth="1"/>
    <col min="14862" max="15104" width="9" style="91"/>
    <col min="15105" max="15105" width="3.125" style="91" customWidth="1"/>
    <col min="15106" max="15106" width="0.5" style="91" customWidth="1"/>
    <col min="15107" max="15107" width="8.25" style="91" customWidth="1"/>
    <col min="15108" max="15108" width="11.125" style="91" customWidth="1"/>
    <col min="15109" max="15110" width="7.75" style="91" customWidth="1"/>
    <col min="15111" max="15111" width="8.875" style="91" customWidth="1"/>
    <col min="15112" max="15112" width="10.5" style="91" customWidth="1"/>
    <col min="15113" max="15113" width="10.625" style="91" customWidth="1"/>
    <col min="15114" max="15114" width="10.75" style="91" customWidth="1"/>
    <col min="15115" max="15115" width="9" style="91" customWidth="1"/>
    <col min="15116" max="15116" width="8.75" style="91" customWidth="1"/>
    <col min="15117" max="15117" width="2.25" style="91" customWidth="1"/>
    <col min="15118" max="15360" width="9" style="91"/>
    <col min="15361" max="15361" width="3.125" style="91" customWidth="1"/>
    <col min="15362" max="15362" width="0.5" style="91" customWidth="1"/>
    <col min="15363" max="15363" width="8.25" style="91" customWidth="1"/>
    <col min="15364" max="15364" width="11.125" style="91" customWidth="1"/>
    <col min="15365" max="15366" width="7.75" style="91" customWidth="1"/>
    <col min="15367" max="15367" width="8.875" style="91" customWidth="1"/>
    <col min="15368" max="15368" width="10.5" style="91" customWidth="1"/>
    <col min="15369" max="15369" width="10.625" style="91" customWidth="1"/>
    <col min="15370" max="15370" width="10.75" style="91" customWidth="1"/>
    <col min="15371" max="15371" width="9" style="91" customWidth="1"/>
    <col min="15372" max="15372" width="8.75" style="91" customWidth="1"/>
    <col min="15373" max="15373" width="2.25" style="91" customWidth="1"/>
    <col min="15374" max="15616" width="9" style="91"/>
    <col min="15617" max="15617" width="3.125" style="91" customWidth="1"/>
    <col min="15618" max="15618" width="0.5" style="91" customWidth="1"/>
    <col min="15619" max="15619" width="8.25" style="91" customWidth="1"/>
    <col min="15620" max="15620" width="11.125" style="91" customWidth="1"/>
    <col min="15621" max="15622" width="7.75" style="91" customWidth="1"/>
    <col min="15623" max="15623" width="8.875" style="91" customWidth="1"/>
    <col min="15624" max="15624" width="10.5" style="91" customWidth="1"/>
    <col min="15625" max="15625" width="10.625" style="91" customWidth="1"/>
    <col min="15626" max="15626" width="10.75" style="91" customWidth="1"/>
    <col min="15627" max="15627" width="9" style="91" customWidth="1"/>
    <col min="15628" max="15628" width="8.75" style="91" customWidth="1"/>
    <col min="15629" max="15629" width="2.25" style="91" customWidth="1"/>
    <col min="15630" max="15872" width="9" style="91"/>
    <col min="15873" max="15873" width="3.125" style="91" customWidth="1"/>
    <col min="15874" max="15874" width="0.5" style="91" customWidth="1"/>
    <col min="15875" max="15875" width="8.25" style="91" customWidth="1"/>
    <col min="15876" max="15876" width="11.125" style="91" customWidth="1"/>
    <col min="15877" max="15878" width="7.75" style="91" customWidth="1"/>
    <col min="15879" max="15879" width="8.875" style="91" customWidth="1"/>
    <col min="15880" max="15880" width="10.5" style="91" customWidth="1"/>
    <col min="15881" max="15881" width="10.625" style="91" customWidth="1"/>
    <col min="15882" max="15882" width="10.75" style="91" customWidth="1"/>
    <col min="15883" max="15883" width="9" style="91" customWidth="1"/>
    <col min="15884" max="15884" width="8.75" style="91" customWidth="1"/>
    <col min="15885" max="15885" width="2.25" style="91" customWidth="1"/>
    <col min="15886" max="16128" width="9" style="91"/>
    <col min="16129" max="16129" width="3.125" style="91" customWidth="1"/>
    <col min="16130" max="16130" width="0.5" style="91" customWidth="1"/>
    <col min="16131" max="16131" width="8.25" style="91" customWidth="1"/>
    <col min="16132" max="16132" width="11.125" style="91" customWidth="1"/>
    <col min="16133" max="16134" width="7.75" style="91" customWidth="1"/>
    <col min="16135" max="16135" width="8.875" style="91" customWidth="1"/>
    <col min="16136" max="16136" width="10.5" style="91" customWidth="1"/>
    <col min="16137" max="16137" width="10.625" style="91" customWidth="1"/>
    <col min="16138" max="16138" width="10.75" style="91" customWidth="1"/>
    <col min="16139" max="16139" width="9" style="91" customWidth="1"/>
    <col min="16140" max="16140" width="8.75" style="91" customWidth="1"/>
    <col min="16141" max="16141" width="2.25" style="91" customWidth="1"/>
    <col min="16142" max="16384" width="9" style="91"/>
  </cols>
  <sheetData>
    <row r="1" spans="1:13" s="84" customFormat="1" ht="30" customHeight="1" x14ac:dyDescent="0.3">
      <c r="F1" s="195"/>
      <c r="G1" s="195"/>
      <c r="H1" s="195"/>
      <c r="I1" s="196"/>
      <c r="J1" s="196"/>
      <c r="K1" s="197"/>
    </row>
    <row r="2" spans="1:13" s="84" customFormat="1" ht="23.25" customHeight="1" x14ac:dyDescent="0.3">
      <c r="H2" s="195"/>
      <c r="I2" s="196"/>
      <c r="J2" s="196"/>
      <c r="K2" s="197"/>
    </row>
    <row r="3" spans="1:13" s="84" customFormat="1" ht="30" customHeight="1" x14ac:dyDescent="0.3">
      <c r="A3" s="211" t="s">
        <v>154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85"/>
    </row>
    <row r="4" spans="1:13" s="84" customFormat="1" ht="30" customHeight="1" x14ac:dyDescent="0.3">
      <c r="A4" s="86"/>
      <c r="B4" s="86"/>
      <c r="C4" s="86"/>
      <c r="D4" s="86"/>
      <c r="E4" s="86"/>
      <c r="F4" s="86"/>
      <c r="G4" s="86"/>
      <c r="H4" s="191"/>
      <c r="I4" s="198"/>
      <c r="J4" s="198"/>
      <c r="K4" s="199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242</v>
      </c>
      <c r="F5" s="87"/>
      <c r="G5" s="87"/>
      <c r="J5" s="87"/>
      <c r="K5" s="87"/>
      <c r="L5" s="87"/>
      <c r="M5" s="86"/>
    </row>
    <row r="6" spans="1:13" s="110" customFormat="1" ht="30" customHeight="1" x14ac:dyDescent="0.3">
      <c r="A6" s="111"/>
      <c r="B6" s="111"/>
      <c r="C6" s="111"/>
      <c r="D6" s="111"/>
      <c r="E6" s="86" t="s">
        <v>252</v>
      </c>
      <c r="F6" s="111"/>
      <c r="G6" s="111"/>
      <c r="H6" s="112"/>
      <c r="I6" s="113"/>
      <c r="J6" s="113"/>
      <c r="K6" s="114"/>
      <c r="L6" s="111"/>
      <c r="M6" s="111"/>
    </row>
    <row r="7" spans="1:13" s="84" customFormat="1" ht="30" customHeight="1" x14ac:dyDescent="0.3">
      <c r="A7" s="86"/>
      <c r="B7" s="86"/>
      <c r="C7" s="86"/>
      <c r="D7" s="86"/>
      <c r="E7" s="86"/>
      <c r="F7" s="86"/>
      <c r="G7" s="86"/>
      <c r="H7" s="191"/>
      <c r="I7" s="198"/>
      <c r="J7" s="198"/>
      <c r="K7" s="199"/>
      <c r="L7" s="86"/>
      <c r="M7" s="86"/>
    </row>
    <row r="8" spans="1:13" s="84" customFormat="1" ht="30" customHeight="1" x14ac:dyDescent="0.3">
      <c r="A8" s="212" t="s">
        <v>156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1:13" s="84" customFormat="1" ht="22.5" customHeight="1" thickBot="1" x14ac:dyDescent="0.35">
      <c r="A9" s="88"/>
      <c r="B9" s="88"/>
      <c r="C9" s="194"/>
      <c r="D9" s="194"/>
      <c r="E9" s="194"/>
      <c r="F9" s="194"/>
      <c r="G9" s="194"/>
      <c r="H9" s="194"/>
      <c r="I9" s="194"/>
      <c r="J9" s="194"/>
      <c r="K9" s="89" t="s">
        <v>165</v>
      </c>
      <c r="L9" s="88"/>
      <c r="M9" s="88"/>
    </row>
    <row r="10" spans="1:13" s="84" customFormat="1" ht="51" customHeight="1" x14ac:dyDescent="0.3">
      <c r="A10" s="86"/>
      <c r="B10" s="86"/>
      <c r="C10" s="86"/>
      <c r="D10" s="213" t="s">
        <v>157</v>
      </c>
      <c r="E10" s="214"/>
      <c r="F10" s="215" t="s">
        <v>243</v>
      </c>
      <c r="G10" s="215"/>
      <c r="H10" s="215" t="s">
        <v>244</v>
      </c>
      <c r="I10" s="215"/>
      <c r="J10" s="216" t="s">
        <v>237</v>
      </c>
      <c r="K10" s="217"/>
      <c r="L10" s="89"/>
      <c r="M10" s="86"/>
    </row>
    <row r="11" spans="1:13" s="84" customFormat="1" ht="40.5" customHeight="1" thickBot="1" x14ac:dyDescent="0.35">
      <c r="A11" s="86"/>
      <c r="B11" s="86"/>
      <c r="C11" s="86"/>
      <c r="D11" s="218" t="s">
        <v>158</v>
      </c>
      <c r="E11" s="219"/>
      <c r="F11" s="220">
        <v>2130275473</v>
      </c>
      <c r="G11" s="220"/>
      <c r="H11" s="220">
        <v>2078776070</v>
      </c>
      <c r="I11" s="220"/>
      <c r="J11" s="221">
        <f>H11-F11</f>
        <v>-51499403</v>
      </c>
      <c r="K11" s="222"/>
      <c r="L11" s="86"/>
      <c r="M11" s="86"/>
    </row>
    <row r="12" spans="1:13" s="84" customFormat="1" ht="30" customHeight="1" x14ac:dyDescent="0.3">
      <c r="A12" s="86"/>
      <c r="B12" s="86"/>
      <c r="C12" s="86"/>
      <c r="D12" s="86"/>
      <c r="E12" s="86"/>
      <c r="F12" s="86"/>
      <c r="G12" s="191"/>
      <c r="H12" s="191"/>
      <c r="I12" s="198"/>
      <c r="J12" s="198"/>
      <c r="K12" s="199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223" t="s">
        <v>253</v>
      </c>
      <c r="F13" s="223"/>
      <c r="G13" s="223"/>
      <c r="H13" s="223"/>
      <c r="I13" s="223"/>
      <c r="J13" s="223"/>
      <c r="K13" s="223"/>
      <c r="L13" s="223"/>
      <c r="M13" s="86"/>
    </row>
    <row r="14" spans="1:13" s="84" customFormat="1" ht="30" customHeight="1" x14ac:dyDescent="0.3">
      <c r="A14" s="86"/>
      <c r="B14" s="86"/>
      <c r="C14" s="86"/>
      <c r="D14" s="86"/>
      <c r="E14" s="223"/>
      <c r="F14" s="223"/>
      <c r="G14" s="223"/>
      <c r="H14" s="223"/>
      <c r="I14" s="223"/>
      <c r="J14" s="223"/>
      <c r="K14" s="223"/>
      <c r="L14" s="223"/>
      <c r="M14" s="86"/>
    </row>
    <row r="15" spans="1:13" s="84" customFormat="1" ht="30" customHeight="1" x14ac:dyDescent="0.3">
      <c r="A15" s="86"/>
      <c r="B15" s="86"/>
      <c r="C15" s="86"/>
      <c r="D15" s="86"/>
      <c r="E15" s="86"/>
      <c r="F15" s="86"/>
      <c r="G15" s="86"/>
      <c r="H15" s="191"/>
      <c r="I15" s="198"/>
      <c r="J15" s="198"/>
      <c r="K15" s="199"/>
      <c r="L15" s="86"/>
      <c r="M15" s="86"/>
    </row>
    <row r="16" spans="1:13" s="84" customFormat="1" ht="30" customHeight="1" x14ac:dyDescent="0.3">
      <c r="A16" s="86"/>
      <c r="B16" s="86"/>
      <c r="C16" s="86" t="s">
        <v>160</v>
      </c>
      <c r="D16" s="86"/>
      <c r="E16" s="209" t="s">
        <v>254</v>
      </c>
      <c r="F16" s="210"/>
      <c r="G16" s="210"/>
      <c r="H16" s="210"/>
      <c r="I16" s="210"/>
      <c r="J16" s="210"/>
      <c r="K16" s="210"/>
      <c r="L16" s="210"/>
      <c r="M16" s="86"/>
    </row>
    <row r="17" spans="1:15" s="84" customFormat="1" ht="30" customHeight="1" x14ac:dyDescent="0.3">
      <c r="A17" s="86"/>
      <c r="B17" s="86"/>
      <c r="C17" s="86"/>
      <c r="D17" s="86"/>
      <c r="E17" s="210"/>
      <c r="F17" s="210"/>
      <c r="G17" s="210"/>
      <c r="H17" s="210"/>
      <c r="I17" s="210"/>
      <c r="J17" s="210"/>
      <c r="K17" s="210"/>
      <c r="L17" s="210"/>
      <c r="M17" s="86"/>
    </row>
    <row r="18" spans="1:15" s="84" customFormat="1" ht="30" customHeight="1" x14ac:dyDescent="0.3">
      <c r="A18" s="86"/>
      <c r="B18" s="86"/>
      <c r="C18" s="86"/>
      <c r="D18" s="86"/>
      <c r="E18" s="86"/>
      <c r="F18" s="86"/>
      <c r="G18" s="86"/>
      <c r="H18" s="191"/>
      <c r="I18" s="198"/>
      <c r="J18" s="198"/>
      <c r="K18" s="199"/>
      <c r="L18" s="86"/>
      <c r="M18" s="86"/>
    </row>
    <row r="19" spans="1:15" s="84" customFormat="1" ht="30" customHeight="1" x14ac:dyDescent="0.3">
      <c r="A19" s="86"/>
      <c r="B19" s="86"/>
      <c r="C19" s="86" t="s">
        <v>161</v>
      </c>
      <c r="D19" s="86"/>
      <c r="E19" s="86" t="s">
        <v>162</v>
      </c>
      <c r="F19" s="86"/>
      <c r="G19" s="86"/>
      <c r="H19" s="191"/>
      <c r="I19" s="198"/>
      <c r="J19" s="198"/>
      <c r="K19" s="199"/>
      <c r="L19" s="86"/>
      <c r="M19" s="86"/>
    </row>
    <row r="20" spans="1:15" s="84" customFormat="1" ht="30" customHeight="1" x14ac:dyDescent="0.3">
      <c r="A20" s="86"/>
      <c r="B20" s="86"/>
      <c r="C20" s="86"/>
      <c r="D20" s="86"/>
      <c r="E20" s="86" t="s">
        <v>245</v>
      </c>
      <c r="F20" s="86"/>
      <c r="G20" s="86"/>
      <c r="H20" s="191"/>
      <c r="I20" s="198"/>
      <c r="J20" s="198"/>
      <c r="K20" s="199"/>
      <c r="L20" s="86"/>
      <c r="M20" s="86"/>
    </row>
    <row r="21" spans="1:15" s="84" customFormat="1" ht="30" customHeight="1" x14ac:dyDescent="0.3">
      <c r="A21" s="86"/>
      <c r="B21" s="86"/>
      <c r="C21" s="86"/>
      <c r="D21" s="86"/>
      <c r="E21" s="86" t="s">
        <v>168</v>
      </c>
      <c r="F21" s="86"/>
      <c r="G21" s="86"/>
      <c r="H21" s="191"/>
      <c r="I21" s="198"/>
      <c r="J21" s="198"/>
      <c r="K21" s="199"/>
      <c r="L21" s="86"/>
      <c r="M21" s="86"/>
      <c r="O21" s="90"/>
    </row>
    <row r="22" spans="1:15" s="84" customFormat="1" ht="30" customHeight="1" x14ac:dyDescent="0.3">
      <c r="A22" s="86"/>
      <c r="B22" s="86"/>
      <c r="C22" s="86"/>
      <c r="D22" s="86"/>
      <c r="E22" s="86" t="s">
        <v>163</v>
      </c>
      <c r="F22" s="86"/>
      <c r="G22" s="86"/>
      <c r="H22" s="191"/>
      <c r="I22" s="198"/>
      <c r="J22" s="198"/>
      <c r="K22" s="199"/>
      <c r="L22" s="86"/>
      <c r="M22" s="86"/>
    </row>
    <row r="23" spans="1:15" s="84" customFormat="1" ht="30" customHeight="1" x14ac:dyDescent="0.3">
      <c r="A23" s="86"/>
      <c r="B23" s="86"/>
      <c r="C23" s="86"/>
      <c r="D23" s="86"/>
      <c r="E23" s="86" t="s">
        <v>164</v>
      </c>
      <c r="F23" s="86"/>
      <c r="G23" s="86"/>
      <c r="H23" s="191"/>
      <c r="I23" s="198"/>
      <c r="J23" s="198"/>
      <c r="K23" s="199"/>
      <c r="L23" s="86"/>
      <c r="M23" s="86"/>
    </row>
    <row r="24" spans="1:15" s="84" customFormat="1" ht="30" customHeight="1" x14ac:dyDescent="0.3">
      <c r="A24" s="86"/>
      <c r="B24" s="86"/>
      <c r="C24" s="86"/>
      <c r="D24" s="192" t="s">
        <v>166</v>
      </c>
      <c r="E24" s="86"/>
      <c r="F24" s="86"/>
      <c r="G24" s="86"/>
      <c r="H24" s="191"/>
      <c r="I24" s="198"/>
      <c r="J24" s="198"/>
      <c r="K24" s="199"/>
      <c r="L24" s="86"/>
      <c r="M24" s="86"/>
    </row>
    <row r="25" spans="1:15" s="84" customFormat="1" ht="30" customHeight="1" x14ac:dyDescent="0.3">
      <c r="A25" s="86"/>
      <c r="B25" s="86"/>
      <c r="C25" s="86"/>
      <c r="D25" s="192" t="s">
        <v>167</v>
      </c>
      <c r="E25" s="86"/>
      <c r="F25" s="86"/>
      <c r="G25" s="191"/>
      <c r="H25" s="191"/>
      <c r="I25" s="198"/>
      <c r="J25" s="198"/>
      <c r="K25" s="199"/>
      <c r="L25" s="86"/>
      <c r="M25" s="86"/>
    </row>
    <row r="26" spans="1:15" s="84" customFormat="1" ht="30" customHeight="1" x14ac:dyDescent="0.3">
      <c r="A26" s="86"/>
      <c r="B26" s="86"/>
      <c r="C26" s="86"/>
      <c r="D26" s="192"/>
      <c r="E26" s="86"/>
      <c r="F26" s="86"/>
      <c r="G26" s="86"/>
      <c r="H26" s="191"/>
      <c r="I26" s="198"/>
      <c r="J26" s="198"/>
      <c r="K26" s="199"/>
      <c r="L26" s="86"/>
      <c r="M26" s="86"/>
    </row>
    <row r="27" spans="1:15" s="84" customFormat="1" ht="30" customHeight="1" x14ac:dyDescent="0.3">
      <c r="A27" s="86"/>
      <c r="B27" s="86"/>
      <c r="C27" s="86"/>
      <c r="D27" s="192"/>
      <c r="E27" s="86"/>
      <c r="F27" s="86"/>
      <c r="G27" s="191"/>
      <c r="H27" s="191"/>
      <c r="I27" s="198"/>
      <c r="J27" s="198"/>
      <c r="K27" s="199"/>
      <c r="L27" s="86"/>
      <c r="M27" s="86"/>
    </row>
    <row r="28" spans="1:15" s="84" customFormat="1" ht="23.25" customHeight="1" x14ac:dyDescent="0.3">
      <c r="H28" s="195"/>
      <c r="I28" s="196"/>
      <c r="J28" s="200"/>
      <c r="K28" s="197"/>
    </row>
    <row r="29" spans="1:15" s="84" customFormat="1" ht="30" customHeight="1" x14ac:dyDescent="0.3">
      <c r="E29" s="201"/>
      <c r="F29" s="201"/>
      <c r="G29" s="201"/>
      <c r="H29" s="201"/>
      <c r="I29" s="202"/>
      <c r="J29" s="200"/>
      <c r="K29" s="203"/>
    </row>
    <row r="30" spans="1:15" s="84" customFormat="1" ht="20.25" x14ac:dyDescent="0.3">
      <c r="G30" s="201"/>
      <c r="H30" s="201"/>
      <c r="I30" s="203"/>
      <c r="J30" s="203"/>
      <c r="K30" s="204"/>
    </row>
    <row r="31" spans="1:15" s="84" customFormat="1" x14ac:dyDescent="0.3">
      <c r="I31" s="196"/>
      <c r="J31" s="196"/>
      <c r="K31" s="205"/>
    </row>
    <row r="32" spans="1:15" s="84" customFormat="1" x14ac:dyDescent="0.3">
      <c r="I32" s="196"/>
      <c r="J32" s="196"/>
      <c r="K32" s="205"/>
    </row>
    <row r="33" spans="9:11" s="84" customFormat="1" x14ac:dyDescent="0.3">
      <c r="I33" s="196"/>
      <c r="J33" s="196"/>
      <c r="K33" s="205"/>
    </row>
    <row r="34" spans="9:11" s="84" customFormat="1" x14ac:dyDescent="0.3">
      <c r="I34" s="196"/>
      <c r="J34" s="196"/>
      <c r="K34" s="205"/>
    </row>
    <row r="35" spans="9:11" s="84" customFormat="1" x14ac:dyDescent="0.3">
      <c r="I35" s="196"/>
      <c r="J35" s="196"/>
      <c r="K35" s="205"/>
    </row>
    <row r="36" spans="9:11" s="84" customFormat="1" x14ac:dyDescent="0.3">
      <c r="I36" s="196"/>
      <c r="J36" s="196"/>
      <c r="K36" s="205"/>
    </row>
    <row r="37" spans="9:11" s="84" customFormat="1" x14ac:dyDescent="0.3">
      <c r="I37" s="196"/>
      <c r="J37" s="196"/>
      <c r="K37" s="205"/>
    </row>
    <row r="38" spans="9:11" x14ac:dyDescent="0.3">
      <c r="I38" s="206"/>
      <c r="J38" s="206"/>
      <c r="K38" s="207"/>
    </row>
    <row r="39" spans="9:11" x14ac:dyDescent="0.3">
      <c r="I39" s="206"/>
      <c r="J39" s="206"/>
      <c r="K39" s="207"/>
    </row>
    <row r="40" spans="9:11" x14ac:dyDescent="0.3">
      <c r="I40" s="206"/>
      <c r="J40" s="206"/>
      <c r="K40" s="207"/>
    </row>
    <row r="41" spans="9:11" x14ac:dyDescent="0.3">
      <c r="I41" s="206"/>
      <c r="J41" s="206"/>
      <c r="K41" s="207"/>
    </row>
    <row r="42" spans="9:11" x14ac:dyDescent="0.3">
      <c r="I42" s="206"/>
      <c r="J42" s="206"/>
      <c r="K42" s="207"/>
    </row>
    <row r="43" spans="9:11" x14ac:dyDescent="0.3">
      <c r="I43" s="206"/>
      <c r="J43" s="206"/>
      <c r="K43" s="207"/>
    </row>
    <row r="44" spans="9:11" x14ac:dyDescent="0.3">
      <c r="I44" s="206"/>
      <c r="J44" s="206"/>
      <c r="K44" s="207"/>
    </row>
    <row r="45" spans="9:11" x14ac:dyDescent="0.3">
      <c r="I45" s="206"/>
      <c r="J45" s="206"/>
      <c r="K45" s="207"/>
    </row>
    <row r="46" spans="9:11" x14ac:dyDescent="0.3">
      <c r="I46" s="206"/>
      <c r="J46" s="206"/>
      <c r="K46" s="207"/>
    </row>
    <row r="47" spans="9:11" x14ac:dyDescent="0.3">
      <c r="I47" s="206"/>
      <c r="J47" s="206"/>
      <c r="K47" s="207"/>
    </row>
    <row r="48" spans="9:11" x14ac:dyDescent="0.3">
      <c r="I48" s="206"/>
      <c r="J48" s="206"/>
      <c r="K48" s="207"/>
    </row>
    <row r="49" spans="9:11" x14ac:dyDescent="0.3">
      <c r="I49" s="206"/>
      <c r="J49" s="206"/>
      <c r="K49" s="207"/>
    </row>
    <row r="50" spans="9:11" x14ac:dyDescent="0.3">
      <c r="I50" s="206"/>
      <c r="J50" s="206"/>
      <c r="K50" s="207"/>
    </row>
    <row r="51" spans="9:11" x14ac:dyDescent="0.3">
      <c r="I51" s="206"/>
      <c r="J51" s="206"/>
      <c r="K51" s="207"/>
    </row>
    <row r="52" spans="9:11" x14ac:dyDescent="0.3">
      <c r="I52" s="206"/>
      <c r="J52" s="206"/>
      <c r="K52" s="207"/>
    </row>
    <row r="53" spans="9:11" x14ac:dyDescent="0.3">
      <c r="I53" s="206"/>
      <c r="J53" s="206"/>
      <c r="K53" s="207"/>
    </row>
    <row r="54" spans="9:11" x14ac:dyDescent="0.3">
      <c r="I54" s="206"/>
      <c r="J54" s="206"/>
      <c r="K54" s="207"/>
    </row>
    <row r="55" spans="9:11" x14ac:dyDescent="0.3">
      <c r="I55" s="206"/>
      <c r="J55" s="206"/>
      <c r="K55" s="207"/>
    </row>
    <row r="56" spans="9:11" x14ac:dyDescent="0.3">
      <c r="I56" s="206"/>
      <c r="J56" s="206"/>
      <c r="K56" s="207"/>
    </row>
    <row r="57" spans="9:11" x14ac:dyDescent="0.3">
      <c r="I57" s="206"/>
      <c r="J57" s="206"/>
      <c r="K57" s="207"/>
    </row>
    <row r="58" spans="9:11" x14ac:dyDescent="0.3">
      <c r="I58" s="206"/>
      <c r="J58" s="206"/>
      <c r="K58" s="207"/>
    </row>
    <row r="59" spans="9:11" x14ac:dyDescent="0.3">
      <c r="I59" s="206"/>
      <c r="J59" s="206"/>
      <c r="K59" s="207"/>
    </row>
    <row r="60" spans="9:11" x14ac:dyDescent="0.3">
      <c r="I60" s="206"/>
      <c r="J60" s="206"/>
      <c r="K60" s="207"/>
    </row>
    <row r="61" spans="9:11" x14ac:dyDescent="0.3">
      <c r="I61" s="206"/>
      <c r="J61" s="206"/>
      <c r="K61" s="207"/>
    </row>
    <row r="62" spans="9:11" x14ac:dyDescent="0.3">
      <c r="I62" s="206"/>
      <c r="J62" s="206"/>
      <c r="K62" s="207"/>
    </row>
    <row r="63" spans="9:11" x14ac:dyDescent="0.3">
      <c r="I63" s="206"/>
      <c r="J63" s="206"/>
      <c r="K63" s="207"/>
    </row>
    <row r="64" spans="9:11" x14ac:dyDescent="0.3">
      <c r="I64" s="206"/>
      <c r="J64" s="206"/>
      <c r="K64" s="207"/>
    </row>
    <row r="65" spans="9:11" x14ac:dyDescent="0.3">
      <c r="I65" s="206"/>
      <c r="J65" s="206"/>
      <c r="K65" s="207"/>
    </row>
    <row r="66" spans="9:11" x14ac:dyDescent="0.3">
      <c r="I66" s="206"/>
      <c r="J66" s="206"/>
      <c r="K66" s="207"/>
    </row>
    <row r="67" spans="9:11" x14ac:dyDescent="0.3">
      <c r="I67" s="206"/>
      <c r="J67" s="206"/>
      <c r="K67" s="207"/>
    </row>
    <row r="68" spans="9:11" x14ac:dyDescent="0.3">
      <c r="I68" s="206"/>
      <c r="J68" s="206"/>
      <c r="K68" s="207"/>
    </row>
    <row r="69" spans="9:11" x14ac:dyDescent="0.3">
      <c r="I69" s="206"/>
      <c r="J69" s="206"/>
      <c r="K69" s="207"/>
    </row>
    <row r="70" spans="9:11" x14ac:dyDescent="0.3">
      <c r="I70" s="206"/>
      <c r="J70" s="206"/>
      <c r="K70" s="207"/>
    </row>
    <row r="71" spans="9:11" x14ac:dyDescent="0.3">
      <c r="I71" s="206"/>
      <c r="J71" s="206"/>
      <c r="K71" s="207"/>
    </row>
    <row r="72" spans="9:11" x14ac:dyDescent="0.3">
      <c r="I72" s="206"/>
      <c r="J72" s="206"/>
      <c r="K72" s="207"/>
    </row>
    <row r="73" spans="9:11" x14ac:dyDescent="0.3">
      <c r="I73" s="206"/>
      <c r="J73" s="206"/>
      <c r="K73" s="207"/>
    </row>
    <row r="74" spans="9:11" x14ac:dyDescent="0.3">
      <c r="I74" s="206"/>
      <c r="J74" s="206"/>
      <c r="K74" s="207"/>
    </row>
    <row r="75" spans="9:11" x14ac:dyDescent="0.3">
      <c r="I75" s="206"/>
      <c r="J75" s="206"/>
      <c r="K75" s="207"/>
    </row>
    <row r="76" spans="9:11" x14ac:dyDescent="0.3">
      <c r="I76" s="206"/>
      <c r="J76" s="206"/>
      <c r="K76" s="207"/>
    </row>
    <row r="77" spans="9:11" x14ac:dyDescent="0.3">
      <c r="I77" s="206"/>
      <c r="J77" s="206"/>
      <c r="K77" s="207"/>
    </row>
    <row r="78" spans="9:11" x14ac:dyDescent="0.3">
      <c r="I78" s="206"/>
      <c r="J78" s="206"/>
      <c r="K78" s="207"/>
    </row>
    <row r="79" spans="9:11" x14ac:dyDescent="0.3">
      <c r="I79" s="206"/>
      <c r="J79" s="206"/>
      <c r="K79" s="207"/>
    </row>
    <row r="80" spans="9:11" x14ac:dyDescent="0.3">
      <c r="I80" s="206"/>
      <c r="J80" s="206"/>
      <c r="K80" s="207"/>
    </row>
    <row r="81" spans="9:11" x14ac:dyDescent="0.3">
      <c r="I81" s="206"/>
      <c r="J81" s="206"/>
      <c r="K81" s="207"/>
    </row>
    <row r="82" spans="9:11" x14ac:dyDescent="0.3">
      <c r="I82" s="206"/>
      <c r="J82" s="206"/>
      <c r="K82" s="207"/>
    </row>
    <row r="83" spans="9:11" x14ac:dyDescent="0.3">
      <c r="I83" s="206"/>
      <c r="J83" s="206"/>
      <c r="K83" s="207"/>
    </row>
    <row r="84" spans="9:11" x14ac:dyDescent="0.3">
      <c r="I84" s="206"/>
      <c r="J84" s="206"/>
      <c r="K84" s="207"/>
    </row>
    <row r="85" spans="9:11" x14ac:dyDescent="0.3">
      <c r="I85" s="206"/>
      <c r="J85" s="206"/>
      <c r="K85" s="207"/>
    </row>
    <row r="86" spans="9:11" x14ac:dyDescent="0.3">
      <c r="I86" s="206"/>
      <c r="J86" s="206"/>
      <c r="K86" s="207"/>
    </row>
    <row r="87" spans="9:11" x14ac:dyDescent="0.3">
      <c r="I87" s="206"/>
      <c r="J87" s="206"/>
      <c r="K87" s="207"/>
    </row>
    <row r="88" spans="9:11" x14ac:dyDescent="0.3">
      <c r="I88" s="206"/>
      <c r="J88" s="206"/>
      <c r="K88" s="207"/>
    </row>
    <row r="89" spans="9:11" x14ac:dyDescent="0.3">
      <c r="I89" s="206"/>
      <c r="J89" s="206"/>
      <c r="K89" s="207"/>
    </row>
    <row r="90" spans="9:11" x14ac:dyDescent="0.3">
      <c r="I90" s="206"/>
      <c r="J90" s="206"/>
      <c r="K90" s="207"/>
    </row>
    <row r="91" spans="9:11" x14ac:dyDescent="0.3">
      <c r="I91" s="206"/>
      <c r="J91" s="206"/>
      <c r="K91" s="207"/>
    </row>
    <row r="92" spans="9:11" x14ac:dyDescent="0.3">
      <c r="I92" s="206"/>
      <c r="J92" s="206"/>
      <c r="K92" s="207"/>
    </row>
    <row r="93" spans="9:11" x14ac:dyDescent="0.3">
      <c r="I93" s="206"/>
      <c r="J93" s="206"/>
      <c r="K93" s="207"/>
    </row>
    <row r="94" spans="9:11" x14ac:dyDescent="0.3">
      <c r="I94" s="206"/>
      <c r="J94" s="206"/>
      <c r="K94" s="207"/>
    </row>
    <row r="95" spans="9:11" x14ac:dyDescent="0.3">
      <c r="I95" s="206"/>
      <c r="J95" s="206"/>
      <c r="K95" s="207"/>
    </row>
    <row r="96" spans="9:11" x14ac:dyDescent="0.3">
      <c r="I96" s="206"/>
      <c r="J96" s="206"/>
      <c r="K96" s="207"/>
    </row>
    <row r="97" spans="9:11" x14ac:dyDescent="0.3">
      <c r="I97" s="206"/>
      <c r="J97" s="206"/>
      <c r="K97" s="207"/>
    </row>
    <row r="98" spans="9:11" x14ac:dyDescent="0.3">
      <c r="I98" s="206"/>
      <c r="J98" s="206"/>
      <c r="K98" s="207"/>
    </row>
    <row r="99" spans="9:11" x14ac:dyDescent="0.3">
      <c r="I99" s="206"/>
      <c r="J99" s="206"/>
      <c r="K99" s="207"/>
    </row>
    <row r="100" spans="9:11" x14ac:dyDescent="0.3">
      <c r="I100" s="206"/>
      <c r="J100" s="206"/>
      <c r="K100" s="207"/>
    </row>
    <row r="101" spans="9:11" x14ac:dyDescent="0.3">
      <c r="I101" s="206"/>
      <c r="J101" s="206"/>
      <c r="K101" s="207"/>
    </row>
    <row r="102" spans="9:11" x14ac:dyDescent="0.3">
      <c r="I102" s="206"/>
      <c r="J102" s="206"/>
      <c r="K102" s="207"/>
    </row>
    <row r="103" spans="9:11" x14ac:dyDescent="0.3">
      <c r="I103" s="206"/>
      <c r="J103" s="206"/>
      <c r="K103" s="207"/>
    </row>
    <row r="104" spans="9:11" x14ac:dyDescent="0.3">
      <c r="I104" s="206"/>
      <c r="J104" s="206"/>
      <c r="K104" s="207"/>
    </row>
    <row r="105" spans="9:11" x14ac:dyDescent="0.3">
      <c r="I105" s="206"/>
      <c r="J105" s="206"/>
      <c r="K105" s="207"/>
    </row>
    <row r="106" spans="9:11" x14ac:dyDescent="0.3">
      <c r="I106" s="206"/>
      <c r="J106" s="206"/>
      <c r="K106" s="207"/>
    </row>
    <row r="107" spans="9:11" x14ac:dyDescent="0.3">
      <c r="I107" s="206"/>
      <c r="J107" s="206"/>
      <c r="K107" s="207"/>
    </row>
    <row r="108" spans="9:11" x14ac:dyDescent="0.3">
      <c r="I108" s="206"/>
      <c r="J108" s="206"/>
      <c r="K108" s="207"/>
    </row>
    <row r="109" spans="9:11" x14ac:dyDescent="0.3">
      <c r="I109" s="206"/>
      <c r="J109" s="206"/>
      <c r="K109" s="207"/>
    </row>
    <row r="110" spans="9:11" x14ac:dyDescent="0.3">
      <c r="I110" s="206"/>
      <c r="J110" s="206"/>
      <c r="K110" s="207"/>
    </row>
    <row r="111" spans="9:11" x14ac:dyDescent="0.3">
      <c r="I111" s="206"/>
      <c r="J111" s="206"/>
      <c r="K111" s="207"/>
    </row>
    <row r="112" spans="9:11" x14ac:dyDescent="0.3">
      <c r="I112" s="206"/>
      <c r="J112" s="206"/>
      <c r="K112" s="207"/>
    </row>
    <row r="113" spans="9:11" x14ac:dyDescent="0.3">
      <c r="I113" s="206"/>
      <c r="J113" s="206"/>
      <c r="K113" s="207"/>
    </row>
    <row r="114" spans="9:11" x14ac:dyDescent="0.3">
      <c r="I114" s="206"/>
      <c r="J114" s="206"/>
      <c r="K114" s="207"/>
    </row>
    <row r="115" spans="9:11" x14ac:dyDescent="0.3">
      <c r="I115" s="206"/>
      <c r="J115" s="206"/>
      <c r="K115" s="207"/>
    </row>
    <row r="116" spans="9:11" x14ac:dyDescent="0.3">
      <c r="I116" s="206"/>
      <c r="J116" s="206"/>
      <c r="K116" s="207"/>
    </row>
    <row r="117" spans="9:11" x14ac:dyDescent="0.3">
      <c r="I117" s="206"/>
      <c r="J117" s="206"/>
      <c r="K117" s="207"/>
    </row>
    <row r="118" spans="9:11" x14ac:dyDescent="0.3">
      <c r="I118" s="206"/>
      <c r="J118" s="206"/>
      <c r="K118" s="207"/>
    </row>
    <row r="119" spans="9:11" x14ac:dyDescent="0.3">
      <c r="I119" s="206"/>
      <c r="J119" s="206"/>
      <c r="K119" s="207"/>
    </row>
    <row r="120" spans="9:11" x14ac:dyDescent="0.3">
      <c r="I120" s="206"/>
      <c r="J120" s="206"/>
      <c r="K120" s="207"/>
    </row>
    <row r="121" spans="9:11" x14ac:dyDescent="0.3">
      <c r="I121" s="206"/>
      <c r="J121" s="206"/>
      <c r="K121" s="207"/>
    </row>
    <row r="122" spans="9:11" x14ac:dyDescent="0.3">
      <c r="I122" s="206"/>
      <c r="J122" s="206"/>
      <c r="K122" s="207"/>
    </row>
    <row r="123" spans="9:11" x14ac:dyDescent="0.3">
      <c r="I123" s="206"/>
      <c r="J123" s="206"/>
      <c r="K123" s="207"/>
    </row>
    <row r="124" spans="9:11" x14ac:dyDescent="0.3">
      <c r="I124" s="206"/>
      <c r="J124" s="206"/>
      <c r="K124" s="207"/>
    </row>
    <row r="125" spans="9:11" x14ac:dyDescent="0.3">
      <c r="I125" s="206"/>
      <c r="J125" s="206"/>
      <c r="K125" s="207"/>
    </row>
    <row r="126" spans="9:11" x14ac:dyDescent="0.3">
      <c r="I126" s="206"/>
      <c r="J126" s="206"/>
      <c r="K126" s="207"/>
    </row>
    <row r="127" spans="9:11" x14ac:dyDescent="0.3">
      <c r="I127" s="206"/>
      <c r="J127" s="206"/>
      <c r="K127" s="207"/>
    </row>
    <row r="128" spans="9:11" x14ac:dyDescent="0.3">
      <c r="I128" s="206"/>
      <c r="J128" s="206"/>
      <c r="K128" s="207"/>
    </row>
    <row r="129" spans="9:11" x14ac:dyDescent="0.3">
      <c r="I129" s="206"/>
      <c r="J129" s="206"/>
      <c r="K129" s="207"/>
    </row>
    <row r="130" spans="9:11" x14ac:dyDescent="0.3">
      <c r="I130" s="206"/>
      <c r="J130" s="206"/>
      <c r="K130" s="207"/>
    </row>
    <row r="131" spans="9:11" x14ac:dyDescent="0.3">
      <c r="I131" s="206"/>
      <c r="J131" s="206"/>
      <c r="K131" s="207"/>
    </row>
    <row r="132" spans="9:11" x14ac:dyDescent="0.3">
      <c r="I132" s="206"/>
      <c r="J132" s="206"/>
      <c r="K132" s="207"/>
    </row>
    <row r="133" spans="9:11" x14ac:dyDescent="0.3">
      <c r="I133" s="206"/>
      <c r="J133" s="206"/>
      <c r="K133" s="207"/>
    </row>
    <row r="134" spans="9:11" x14ac:dyDescent="0.3">
      <c r="I134" s="206"/>
      <c r="J134" s="206"/>
      <c r="K134" s="207"/>
    </row>
    <row r="135" spans="9:11" x14ac:dyDescent="0.3">
      <c r="I135" s="206"/>
      <c r="J135" s="206"/>
      <c r="K135" s="207"/>
    </row>
    <row r="136" spans="9:11" x14ac:dyDescent="0.3">
      <c r="I136" s="206"/>
      <c r="J136" s="206"/>
      <c r="K136" s="207"/>
    </row>
    <row r="137" spans="9:11" x14ac:dyDescent="0.3">
      <c r="I137" s="206"/>
      <c r="J137" s="206"/>
      <c r="K137" s="207"/>
    </row>
    <row r="138" spans="9:11" x14ac:dyDescent="0.3">
      <c r="I138" s="206"/>
      <c r="J138" s="206"/>
      <c r="K138" s="207"/>
    </row>
    <row r="139" spans="9:11" x14ac:dyDescent="0.3">
      <c r="I139" s="206"/>
      <c r="J139" s="206"/>
      <c r="K139" s="207"/>
    </row>
    <row r="140" spans="9:11" x14ac:dyDescent="0.3">
      <c r="I140" s="206"/>
      <c r="J140" s="206"/>
      <c r="K140" s="207"/>
    </row>
    <row r="141" spans="9:11" x14ac:dyDescent="0.3">
      <c r="I141" s="206"/>
      <c r="J141" s="206"/>
      <c r="K141" s="207"/>
    </row>
    <row r="142" spans="9:11" x14ac:dyDescent="0.3">
      <c r="I142" s="206"/>
      <c r="J142" s="206"/>
      <c r="K142" s="207"/>
    </row>
    <row r="143" spans="9:11" x14ac:dyDescent="0.3">
      <c r="I143" s="206"/>
      <c r="J143" s="206"/>
      <c r="K143" s="207"/>
    </row>
    <row r="144" spans="9:11" x14ac:dyDescent="0.3">
      <c r="I144" s="206"/>
      <c r="J144" s="206"/>
      <c r="K144" s="207"/>
    </row>
    <row r="145" spans="9:11" x14ac:dyDescent="0.3">
      <c r="I145" s="206"/>
      <c r="J145" s="206"/>
      <c r="K145" s="207"/>
    </row>
    <row r="146" spans="9:11" x14ac:dyDescent="0.3">
      <c r="I146" s="206"/>
      <c r="J146" s="206"/>
      <c r="K146" s="207"/>
    </row>
    <row r="147" spans="9:11" x14ac:dyDescent="0.3">
      <c r="I147" s="206"/>
      <c r="J147" s="206"/>
      <c r="K147" s="207"/>
    </row>
    <row r="148" spans="9:11" x14ac:dyDescent="0.3">
      <c r="I148" s="206"/>
      <c r="J148" s="206"/>
      <c r="K148" s="207"/>
    </row>
    <row r="149" spans="9:11" x14ac:dyDescent="0.3">
      <c r="I149" s="206"/>
      <c r="J149" s="206"/>
      <c r="K149" s="207"/>
    </row>
    <row r="150" spans="9:11" x14ac:dyDescent="0.3">
      <c r="I150" s="206"/>
      <c r="J150" s="206"/>
      <c r="K150" s="207"/>
    </row>
    <row r="151" spans="9:11" x14ac:dyDescent="0.3">
      <c r="I151" s="206"/>
      <c r="J151" s="206"/>
      <c r="K151" s="207"/>
    </row>
    <row r="152" spans="9:11" x14ac:dyDescent="0.3">
      <c r="I152" s="206"/>
      <c r="J152" s="206"/>
      <c r="K152" s="207"/>
    </row>
    <row r="153" spans="9:11" x14ac:dyDescent="0.3">
      <c r="I153" s="206"/>
      <c r="J153" s="206"/>
      <c r="K153" s="207"/>
    </row>
    <row r="154" spans="9:11" x14ac:dyDescent="0.3">
      <c r="I154" s="206"/>
      <c r="J154" s="206"/>
      <c r="K154" s="207"/>
    </row>
    <row r="155" spans="9:11" x14ac:dyDescent="0.3">
      <c r="I155" s="206"/>
      <c r="J155" s="206"/>
      <c r="K155" s="207"/>
    </row>
    <row r="156" spans="9:11" x14ac:dyDescent="0.3">
      <c r="I156" s="206"/>
      <c r="J156" s="206"/>
      <c r="K156" s="207"/>
    </row>
    <row r="157" spans="9:11" x14ac:dyDescent="0.3">
      <c r="I157" s="206"/>
      <c r="J157" s="206"/>
      <c r="K157" s="207"/>
    </row>
    <row r="158" spans="9:11" x14ac:dyDescent="0.3">
      <c r="I158" s="206"/>
      <c r="J158" s="206"/>
      <c r="K158" s="207"/>
    </row>
    <row r="159" spans="9:11" x14ac:dyDescent="0.3">
      <c r="I159" s="206"/>
      <c r="J159" s="206"/>
      <c r="K159" s="207"/>
    </row>
    <row r="160" spans="9:11" x14ac:dyDescent="0.3">
      <c r="I160" s="206"/>
      <c r="J160" s="206"/>
      <c r="K160" s="207"/>
    </row>
    <row r="161" spans="9:11" x14ac:dyDescent="0.3">
      <c r="I161" s="206"/>
      <c r="J161" s="206"/>
      <c r="K161" s="207"/>
    </row>
    <row r="162" spans="9:11" x14ac:dyDescent="0.3">
      <c r="I162" s="206"/>
      <c r="J162" s="206"/>
      <c r="K162" s="207"/>
    </row>
    <row r="163" spans="9:11" x14ac:dyDescent="0.3">
      <c r="I163" s="206"/>
      <c r="J163" s="206"/>
      <c r="K163" s="207"/>
    </row>
    <row r="164" spans="9:11" x14ac:dyDescent="0.3">
      <c r="I164" s="206"/>
      <c r="J164" s="206"/>
      <c r="K164" s="207"/>
    </row>
    <row r="165" spans="9:11" x14ac:dyDescent="0.3">
      <c r="I165" s="206"/>
      <c r="J165" s="206"/>
      <c r="K165" s="207"/>
    </row>
    <row r="166" spans="9:11" x14ac:dyDescent="0.3">
      <c r="I166" s="206"/>
      <c r="J166" s="206"/>
      <c r="K166" s="207"/>
    </row>
    <row r="167" spans="9:11" x14ac:dyDescent="0.3">
      <c r="I167" s="206"/>
      <c r="J167" s="206"/>
      <c r="K167" s="207"/>
    </row>
    <row r="168" spans="9:11" x14ac:dyDescent="0.3">
      <c r="I168" s="206"/>
      <c r="J168" s="206"/>
      <c r="K168" s="207"/>
    </row>
    <row r="169" spans="9:11" x14ac:dyDescent="0.3">
      <c r="I169" s="206"/>
      <c r="J169" s="206"/>
      <c r="K169" s="207"/>
    </row>
    <row r="170" spans="9:11" x14ac:dyDescent="0.3">
      <c r="I170" s="206"/>
      <c r="J170" s="206"/>
      <c r="K170" s="207"/>
    </row>
    <row r="171" spans="9:11" x14ac:dyDescent="0.3">
      <c r="I171" s="206"/>
      <c r="J171" s="206"/>
      <c r="K171" s="207"/>
    </row>
    <row r="172" spans="9:11" x14ac:dyDescent="0.3">
      <c r="I172" s="206"/>
      <c r="J172" s="206"/>
      <c r="K172" s="207"/>
    </row>
    <row r="173" spans="9:11" x14ac:dyDescent="0.3">
      <c r="I173" s="206"/>
      <c r="J173" s="206"/>
      <c r="K173" s="207"/>
    </row>
    <row r="174" spans="9:11" x14ac:dyDescent="0.3">
      <c r="I174" s="206"/>
      <c r="J174" s="206"/>
      <c r="K174" s="207"/>
    </row>
    <row r="175" spans="9:11" x14ac:dyDescent="0.3">
      <c r="I175" s="206"/>
      <c r="J175" s="206"/>
      <c r="K175" s="207"/>
    </row>
    <row r="176" spans="9:11" x14ac:dyDescent="0.3">
      <c r="I176" s="206"/>
      <c r="J176" s="206"/>
      <c r="K176" s="207"/>
    </row>
    <row r="177" spans="9:11" x14ac:dyDescent="0.3">
      <c r="I177" s="206"/>
      <c r="J177" s="206"/>
      <c r="K177" s="207"/>
    </row>
    <row r="178" spans="9:11" x14ac:dyDescent="0.3">
      <c r="I178" s="206"/>
      <c r="J178" s="206"/>
      <c r="K178" s="207"/>
    </row>
    <row r="179" spans="9:11" x14ac:dyDescent="0.3">
      <c r="I179" s="206"/>
      <c r="J179" s="206"/>
      <c r="K179" s="207"/>
    </row>
    <row r="180" spans="9:11" x14ac:dyDescent="0.3">
      <c r="I180" s="206"/>
      <c r="J180" s="206"/>
      <c r="K180" s="207"/>
    </row>
  </sheetData>
  <sheetProtection algorithmName="SHA-512" hashValue="88DbLHyOIlHJPav0tMHKgWdhYIF1nXjLmv42Cv4emIhHwG+3wjsMXIpFXJfa+TLsE5u/jxbpv8FZyNmcZ6a2CQ==" saltValue="F9fPFHBtGxNUSt9ujNEYDw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B1" sqref="B1:K1"/>
    </sheetView>
  </sheetViews>
  <sheetFormatPr defaultColWidth="9" defaultRowHeight="16.5" x14ac:dyDescent="0.3"/>
  <cols>
    <col min="1" max="1" width="2.375" style="1" customWidth="1"/>
    <col min="2" max="2" width="7.75" style="115" customWidth="1"/>
    <col min="3" max="3" width="13.75" style="115" customWidth="1"/>
    <col min="4" max="5" width="13.625" style="115" customWidth="1"/>
    <col min="6" max="6" width="13.75" style="115" customWidth="1"/>
    <col min="7" max="7" width="6.875" style="115" customWidth="1"/>
    <col min="8" max="8" width="13.75" style="115" customWidth="1"/>
    <col min="9" max="10" width="13.625" style="115" customWidth="1"/>
    <col min="11" max="11" width="13.75" style="115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48" t="s">
        <v>255</v>
      </c>
      <c r="C1" s="248"/>
      <c r="D1" s="248"/>
      <c r="E1" s="248"/>
      <c r="F1" s="248"/>
      <c r="G1" s="248"/>
      <c r="H1" s="248"/>
      <c r="I1" s="248"/>
      <c r="J1" s="248"/>
      <c r="K1" s="248"/>
    </row>
    <row r="2" spans="2:15" ht="24.95" customHeight="1" thickBot="1" x14ac:dyDescent="0.35">
      <c r="B2" s="120" t="s">
        <v>153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5" ht="24.95" customHeight="1" x14ac:dyDescent="0.3">
      <c r="B3" s="249" t="s">
        <v>38</v>
      </c>
      <c r="C3" s="250"/>
      <c r="D3" s="250"/>
      <c r="E3" s="250"/>
      <c r="F3" s="251"/>
      <c r="G3" s="249" t="s">
        <v>39</v>
      </c>
      <c r="H3" s="250"/>
      <c r="I3" s="250"/>
      <c r="J3" s="250"/>
      <c r="K3" s="252"/>
    </row>
    <row r="4" spans="2:15" ht="24.95" customHeight="1" x14ac:dyDescent="0.3">
      <c r="B4" s="253" t="s">
        <v>44</v>
      </c>
      <c r="C4" s="254"/>
      <c r="D4" s="121" t="s">
        <v>246</v>
      </c>
      <c r="E4" s="121" t="s">
        <v>247</v>
      </c>
      <c r="F4" s="105" t="s">
        <v>33</v>
      </c>
      <c r="G4" s="253" t="s">
        <v>41</v>
      </c>
      <c r="H4" s="254"/>
      <c r="I4" s="121" t="s">
        <v>246</v>
      </c>
      <c r="J4" s="121" t="s">
        <v>247</v>
      </c>
      <c r="K4" s="122" t="s">
        <v>33</v>
      </c>
    </row>
    <row r="5" spans="2:15" ht="24.95" customHeight="1" thickBot="1" x14ac:dyDescent="0.35">
      <c r="B5" s="255"/>
      <c r="C5" s="256"/>
      <c r="D5" s="123" t="s">
        <v>224</v>
      </c>
      <c r="E5" s="123" t="s">
        <v>35</v>
      </c>
      <c r="F5" s="106" t="s">
        <v>235</v>
      </c>
      <c r="G5" s="255"/>
      <c r="H5" s="256"/>
      <c r="I5" s="123" t="s">
        <v>34</v>
      </c>
      <c r="J5" s="123" t="s">
        <v>35</v>
      </c>
      <c r="K5" s="124" t="s">
        <v>235</v>
      </c>
      <c r="M5" s="1"/>
      <c r="N5" s="1"/>
      <c r="O5" s="1"/>
    </row>
    <row r="6" spans="2:15" ht="24.95" customHeight="1" thickBot="1" x14ac:dyDescent="0.35">
      <c r="B6" s="246" t="s">
        <v>8</v>
      </c>
      <c r="C6" s="247"/>
      <c r="D6" s="126">
        <f>SUM(D9,D14,D18,D7,D8,D17)</f>
        <v>2130275473</v>
      </c>
      <c r="E6" s="126">
        <f>SUM(E9,E14,E18,E7,E8,E17)</f>
        <v>2078776070</v>
      </c>
      <c r="F6" s="126">
        <f>SUM(F9,F14,F18,F7,F8,F17)</f>
        <v>-51499403</v>
      </c>
      <c r="G6" s="246" t="s">
        <v>42</v>
      </c>
      <c r="H6" s="247"/>
      <c r="I6" s="185">
        <f>I7+I11+I12+I13+I14+I15+I16</f>
        <v>2130275473</v>
      </c>
      <c r="J6" s="185">
        <f>J7+J11+J12+J13+J14+J15+J16</f>
        <v>2078776070</v>
      </c>
      <c r="K6" s="186">
        <f>K7+K11+K12+K13+K14+K15+K16</f>
        <v>-51499403</v>
      </c>
      <c r="M6" s="1"/>
      <c r="N6" s="1"/>
      <c r="O6" s="1"/>
    </row>
    <row r="7" spans="2:15" s="78" customFormat="1" ht="24.95" customHeight="1" x14ac:dyDescent="0.3">
      <c r="B7" s="239" t="s">
        <v>143</v>
      </c>
      <c r="C7" s="240"/>
      <c r="D7" s="127">
        <v>1500000</v>
      </c>
      <c r="E7" s="127">
        <v>1100000</v>
      </c>
      <c r="F7" s="132">
        <f>E7-D7</f>
        <v>-400000</v>
      </c>
      <c r="G7" s="241" t="s">
        <v>27</v>
      </c>
      <c r="H7" s="109" t="s">
        <v>23</v>
      </c>
      <c r="I7" s="182">
        <f>SUM(I8:I10)</f>
        <v>1278251825</v>
      </c>
      <c r="J7" s="182">
        <f>J8+J9+J10</f>
        <v>1444625967</v>
      </c>
      <c r="K7" s="187">
        <f t="shared" ref="K7:K14" si="0">J7-I7</f>
        <v>166374142</v>
      </c>
    </row>
    <row r="8" spans="2:15" s="78" customFormat="1" ht="24.95" customHeight="1" x14ac:dyDescent="0.3">
      <c r="B8" s="224" t="s">
        <v>144</v>
      </c>
      <c r="C8" s="225"/>
      <c r="D8" s="79">
        <v>0</v>
      </c>
      <c r="E8" s="79">
        <v>0</v>
      </c>
      <c r="F8" s="79">
        <f>E8-D8</f>
        <v>0</v>
      </c>
      <c r="G8" s="241"/>
      <c r="H8" s="136" t="s">
        <v>36</v>
      </c>
      <c r="I8" s="183">
        <v>1131941540</v>
      </c>
      <c r="J8" s="183">
        <v>1320581840</v>
      </c>
      <c r="K8" s="108">
        <f t="shared" si="0"/>
        <v>188640300</v>
      </c>
    </row>
    <row r="9" spans="2:15" s="78" customFormat="1" ht="21.95" customHeight="1" x14ac:dyDescent="0.3">
      <c r="B9" s="243" t="s">
        <v>25</v>
      </c>
      <c r="C9" s="73" t="s">
        <v>23</v>
      </c>
      <c r="D9" s="128">
        <f>D10+D11+D12+D13</f>
        <v>2083290030</v>
      </c>
      <c r="E9" s="128">
        <f>E10+E11+E12+E13</f>
        <v>2044788140</v>
      </c>
      <c r="F9" s="128">
        <f>F10+F11+F12+F13</f>
        <v>-38501890</v>
      </c>
      <c r="G9" s="241"/>
      <c r="H9" s="136" t="s">
        <v>225</v>
      </c>
      <c r="I9" s="107">
        <v>11594400</v>
      </c>
      <c r="J9" s="107">
        <v>10800000</v>
      </c>
      <c r="K9" s="108">
        <f t="shared" si="0"/>
        <v>-794400</v>
      </c>
    </row>
    <row r="10" spans="2:15" s="78" customFormat="1" ht="21.95" customHeight="1" x14ac:dyDescent="0.3">
      <c r="B10" s="243"/>
      <c r="C10" s="73" t="s">
        <v>145</v>
      </c>
      <c r="D10" s="129">
        <v>453518000</v>
      </c>
      <c r="E10" s="129">
        <v>428403000</v>
      </c>
      <c r="F10" s="133">
        <f>E10-D10</f>
        <v>-25115000</v>
      </c>
      <c r="G10" s="242"/>
      <c r="H10" s="136" t="s">
        <v>133</v>
      </c>
      <c r="I10" s="107">
        <v>134715885</v>
      </c>
      <c r="J10" s="107">
        <v>113244127</v>
      </c>
      <c r="K10" s="108">
        <f t="shared" si="0"/>
        <v>-21471758</v>
      </c>
    </row>
    <row r="11" spans="2:15" s="78" customFormat="1" ht="21.95" customHeight="1" x14ac:dyDescent="0.3">
      <c r="B11" s="243"/>
      <c r="C11" s="73" t="s">
        <v>146</v>
      </c>
      <c r="D11" s="130">
        <v>1070157830</v>
      </c>
      <c r="E11" s="130">
        <v>1032055650</v>
      </c>
      <c r="F11" s="133">
        <f>E11-D11</f>
        <v>-38102180</v>
      </c>
      <c r="G11" s="235" t="s">
        <v>236</v>
      </c>
      <c r="H11" s="236"/>
      <c r="I11" s="184">
        <v>49541510</v>
      </c>
      <c r="J11" s="184">
        <v>10220000</v>
      </c>
      <c r="K11" s="188">
        <f t="shared" si="0"/>
        <v>-39321510</v>
      </c>
    </row>
    <row r="12" spans="2:15" s="78" customFormat="1" ht="21.95" customHeight="1" x14ac:dyDescent="0.3">
      <c r="B12" s="243"/>
      <c r="C12" s="73" t="s">
        <v>152</v>
      </c>
      <c r="D12" s="130">
        <v>553064200</v>
      </c>
      <c r="E12" s="130">
        <v>562829490</v>
      </c>
      <c r="F12" s="133">
        <f>E12-D12</f>
        <v>9765290</v>
      </c>
      <c r="G12" s="244" t="s">
        <v>100</v>
      </c>
      <c r="H12" s="245"/>
      <c r="I12" s="184">
        <v>638286590</v>
      </c>
      <c r="J12" s="184">
        <v>613930103</v>
      </c>
      <c r="K12" s="188">
        <f t="shared" si="0"/>
        <v>-24356487</v>
      </c>
    </row>
    <row r="13" spans="2:15" s="78" customFormat="1" ht="21.95" customHeight="1" x14ac:dyDescent="0.3">
      <c r="B13" s="243"/>
      <c r="C13" s="73" t="s">
        <v>147</v>
      </c>
      <c r="D13" s="129">
        <v>6550000</v>
      </c>
      <c r="E13" s="129">
        <v>21500000</v>
      </c>
      <c r="F13" s="133">
        <f>E13-D13</f>
        <v>14950000</v>
      </c>
      <c r="G13" s="235" t="s">
        <v>54</v>
      </c>
      <c r="H13" s="236"/>
      <c r="I13" s="184">
        <v>1820578</v>
      </c>
      <c r="J13" s="189">
        <v>500000</v>
      </c>
      <c r="K13" s="188">
        <f t="shared" si="0"/>
        <v>-1320578</v>
      </c>
    </row>
    <row r="14" spans="2:15" s="78" customFormat="1" ht="21.95" customHeight="1" x14ac:dyDescent="0.3">
      <c r="B14" s="234" t="s">
        <v>28</v>
      </c>
      <c r="C14" s="74" t="s">
        <v>23</v>
      </c>
      <c r="D14" s="128">
        <f>D15+D16</f>
        <v>13060000</v>
      </c>
      <c r="E14" s="128">
        <f>E15+E16</f>
        <v>13000000</v>
      </c>
      <c r="F14" s="134">
        <f>F15+F16</f>
        <v>-60000</v>
      </c>
      <c r="G14" s="235" t="s">
        <v>151</v>
      </c>
      <c r="H14" s="236"/>
      <c r="I14" s="184">
        <v>162374970</v>
      </c>
      <c r="J14" s="189">
        <v>9500000</v>
      </c>
      <c r="K14" s="188">
        <f t="shared" si="0"/>
        <v>-152874970</v>
      </c>
    </row>
    <row r="15" spans="2:15" s="78" customFormat="1" ht="21.95" customHeight="1" x14ac:dyDescent="0.3">
      <c r="B15" s="234"/>
      <c r="C15" s="74" t="s">
        <v>1</v>
      </c>
      <c r="D15" s="130">
        <v>8060000</v>
      </c>
      <c r="E15" s="130">
        <v>8000000</v>
      </c>
      <c r="F15" s="133">
        <f>E15-D15</f>
        <v>-60000</v>
      </c>
      <c r="G15" s="237"/>
      <c r="H15" s="238"/>
      <c r="I15" s="107"/>
      <c r="J15" s="79"/>
      <c r="K15" s="108"/>
    </row>
    <row r="16" spans="2:15" s="78" customFormat="1" ht="21.95" customHeight="1" x14ac:dyDescent="0.3">
      <c r="B16" s="234"/>
      <c r="C16" s="74" t="s">
        <v>2</v>
      </c>
      <c r="D16" s="129">
        <v>5000000</v>
      </c>
      <c r="E16" s="129">
        <v>5000000</v>
      </c>
      <c r="F16" s="133">
        <f>E16-D16</f>
        <v>0</v>
      </c>
      <c r="G16" s="237"/>
      <c r="H16" s="238"/>
      <c r="I16" s="107"/>
      <c r="J16" s="79"/>
      <c r="K16" s="108"/>
    </row>
    <row r="17" spans="2:15" s="78" customFormat="1" ht="21.95" customHeight="1" x14ac:dyDescent="0.3">
      <c r="B17" s="224" t="s">
        <v>148</v>
      </c>
      <c r="C17" s="225"/>
      <c r="D17" s="129">
        <v>21405000</v>
      </c>
      <c r="E17" s="129">
        <v>10000000</v>
      </c>
      <c r="F17" s="133">
        <f>E17-D17</f>
        <v>-11405000</v>
      </c>
      <c r="G17" s="226"/>
      <c r="H17" s="227"/>
      <c r="I17" s="79"/>
      <c r="J17" s="79"/>
      <c r="K17" s="82"/>
    </row>
    <row r="18" spans="2:15" s="78" customFormat="1" ht="21.95" customHeight="1" x14ac:dyDescent="0.3">
      <c r="B18" s="228" t="s">
        <v>149</v>
      </c>
      <c r="C18" s="73" t="s">
        <v>23</v>
      </c>
      <c r="D18" s="128">
        <f>D19+D20</f>
        <v>11020443</v>
      </c>
      <c r="E18" s="128">
        <f>E19+E20</f>
        <v>9887930</v>
      </c>
      <c r="F18" s="128">
        <f>F19+F20</f>
        <v>-1132513</v>
      </c>
      <c r="G18" s="230"/>
      <c r="H18" s="231"/>
      <c r="I18" s="79"/>
      <c r="J18" s="79"/>
      <c r="K18" s="83"/>
    </row>
    <row r="19" spans="2:15" s="78" customFormat="1" ht="21.95" customHeight="1" x14ac:dyDescent="0.3">
      <c r="B19" s="228"/>
      <c r="C19" s="75" t="s">
        <v>149</v>
      </c>
      <c r="D19" s="129">
        <v>5779882</v>
      </c>
      <c r="E19" s="129">
        <v>4406014</v>
      </c>
      <c r="F19" s="133">
        <f>E19-D19</f>
        <v>-1373868</v>
      </c>
      <c r="G19" s="230"/>
      <c r="H19" s="231"/>
      <c r="I19" s="79"/>
      <c r="J19" s="79"/>
      <c r="K19" s="83"/>
    </row>
    <row r="20" spans="2:15" s="78" customFormat="1" ht="21.95" customHeight="1" thickBot="1" x14ac:dyDescent="0.35">
      <c r="B20" s="229"/>
      <c r="C20" s="76" t="s">
        <v>150</v>
      </c>
      <c r="D20" s="131">
        <v>5240561</v>
      </c>
      <c r="E20" s="131">
        <v>5481916</v>
      </c>
      <c r="F20" s="135">
        <f>E20-D20</f>
        <v>241355</v>
      </c>
      <c r="G20" s="232"/>
      <c r="H20" s="233"/>
      <c r="I20" s="103"/>
      <c r="J20" s="103"/>
      <c r="K20" s="125"/>
      <c r="L20" s="80"/>
      <c r="M20" s="81"/>
      <c r="N20" s="81"/>
      <c r="O20" s="81"/>
    </row>
    <row r="21" spans="2:15" s="78" customFormat="1" x14ac:dyDescent="0.3">
      <c r="B21" s="190"/>
      <c r="C21" s="19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16"/>
      <c r="C22" s="117"/>
      <c r="D22" s="118"/>
      <c r="E22" s="116"/>
      <c r="F22" s="116"/>
      <c r="G22" s="116"/>
      <c r="H22" s="116"/>
      <c r="I22" s="116"/>
      <c r="J22" s="116"/>
      <c r="K22" s="116"/>
    </row>
    <row r="23" spans="2:15" s="78" customFormat="1" x14ac:dyDescent="0.3">
      <c r="B23" s="116"/>
      <c r="C23" s="116"/>
      <c r="D23" s="118"/>
      <c r="E23" s="116"/>
      <c r="F23" s="116"/>
      <c r="G23" s="116"/>
      <c r="H23" s="116"/>
      <c r="I23" s="116"/>
      <c r="J23" s="116"/>
      <c r="K23" s="116"/>
    </row>
    <row r="24" spans="2:15" x14ac:dyDescent="0.3">
      <c r="D24" s="119"/>
      <c r="M24" s="1"/>
      <c r="N24" s="1"/>
      <c r="O24" s="1"/>
    </row>
    <row r="25" spans="2:15" x14ac:dyDescent="0.3">
      <c r="D25" s="119"/>
      <c r="M25" s="1"/>
      <c r="N25" s="1"/>
      <c r="O25" s="1"/>
    </row>
    <row r="26" spans="2:15" x14ac:dyDescent="0.3">
      <c r="D26" s="119"/>
      <c r="M26" s="1"/>
      <c r="N26" s="1"/>
      <c r="O26" s="1"/>
    </row>
    <row r="27" spans="2:15" x14ac:dyDescent="0.3">
      <c r="D27" s="119"/>
      <c r="M27" s="1"/>
      <c r="N27" s="1"/>
      <c r="O27" s="1"/>
    </row>
    <row r="28" spans="2:15" x14ac:dyDescent="0.3">
      <c r="D28" s="119"/>
      <c r="M28" s="1"/>
      <c r="N28" s="1"/>
      <c r="O28" s="1"/>
    </row>
    <row r="29" spans="2:15" x14ac:dyDescent="0.3">
      <c r="D29" s="119"/>
      <c r="M29" s="1"/>
      <c r="N29" s="1"/>
      <c r="O29" s="1"/>
    </row>
    <row r="30" spans="2:15" x14ac:dyDescent="0.3">
      <c r="D30" s="119"/>
      <c r="M30" s="1"/>
      <c r="N30" s="1"/>
      <c r="O30" s="1"/>
    </row>
    <row r="31" spans="2:15" x14ac:dyDescent="0.3">
      <c r="D31" s="119"/>
      <c r="M31" s="1"/>
      <c r="N31" s="1"/>
      <c r="O31" s="1"/>
    </row>
    <row r="32" spans="2:15" x14ac:dyDescent="0.3">
      <c r="D32" s="119"/>
      <c r="M32" s="1"/>
      <c r="N32" s="1"/>
      <c r="O32" s="1"/>
    </row>
    <row r="33" spans="4:15" x14ac:dyDescent="0.3">
      <c r="D33" s="119"/>
      <c r="M33" s="1"/>
      <c r="N33" s="1"/>
      <c r="O33" s="1"/>
    </row>
    <row r="34" spans="4:15" x14ac:dyDescent="0.3">
      <c r="D34" s="119"/>
      <c r="M34" s="1"/>
      <c r="N34" s="1"/>
      <c r="O34" s="1"/>
    </row>
    <row r="35" spans="4:15" x14ac:dyDescent="0.3">
      <c r="D35" s="119"/>
      <c r="M35" s="1"/>
      <c r="N35" s="1"/>
      <c r="O35" s="1"/>
    </row>
    <row r="36" spans="4:15" x14ac:dyDescent="0.3">
      <c r="D36" s="119"/>
      <c r="M36" s="1"/>
      <c r="N36" s="1"/>
      <c r="O36" s="1"/>
    </row>
    <row r="37" spans="4:15" x14ac:dyDescent="0.3">
      <c r="D37" s="119"/>
      <c r="M37" s="1"/>
      <c r="N37" s="1"/>
      <c r="O37" s="1"/>
    </row>
    <row r="38" spans="4:15" x14ac:dyDescent="0.3">
      <c r="D38" s="119"/>
      <c r="M38" s="1"/>
      <c r="N38" s="1"/>
      <c r="O38" s="1"/>
    </row>
    <row r="39" spans="4:15" x14ac:dyDescent="0.3">
      <c r="D39" s="119"/>
      <c r="M39" s="1"/>
      <c r="N39" s="1"/>
      <c r="O39" s="1"/>
    </row>
    <row r="40" spans="4:15" x14ac:dyDescent="0.3">
      <c r="D40" s="119"/>
      <c r="M40" s="1"/>
      <c r="N40" s="1"/>
      <c r="O40" s="1"/>
    </row>
    <row r="41" spans="4:15" x14ac:dyDescent="0.3">
      <c r="D41" s="119"/>
      <c r="M41" s="1"/>
      <c r="N41" s="1"/>
      <c r="O41" s="1"/>
    </row>
    <row r="42" spans="4:15" x14ac:dyDescent="0.3">
      <c r="D42" s="119"/>
      <c r="M42" s="1"/>
      <c r="N42" s="1"/>
      <c r="O42" s="1"/>
    </row>
  </sheetData>
  <sheetProtection algorithmName="SHA-512" hashValue="l3Tx9CisvTVHQRWma7qO2uI7gUKRwmgT6FL3HtoI99UdC+PK6Zyzlt2Hxpn8vn0dXZr0Hasdpezp/vYaSL2xng==" saltValue="Uq1+y7RqNAssNnYa8MVoSw==" spinCount="100000" sheet="1" objects="1" scenarios="1"/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4" bestFit="1" customWidth="1"/>
    <col min="7" max="7" width="16.25" style="104" bestFit="1" customWidth="1"/>
    <col min="8" max="8" width="13.75" style="104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6" t="s">
        <v>256</v>
      </c>
      <c r="C1" s="266"/>
      <c r="D1" s="266"/>
      <c r="E1" s="266"/>
      <c r="F1" s="266"/>
      <c r="G1" s="266"/>
      <c r="H1" s="266"/>
      <c r="I1" s="102"/>
      <c r="J1" s="102"/>
      <c r="K1" s="102"/>
    </row>
    <row r="2" spans="2:15" ht="24.95" customHeight="1" thickBot="1" x14ac:dyDescent="0.35">
      <c r="B2" s="2" t="s">
        <v>153</v>
      </c>
    </row>
    <row r="3" spans="2:15" ht="24.95" customHeight="1" x14ac:dyDescent="0.3">
      <c r="B3" s="137" t="s">
        <v>169</v>
      </c>
      <c r="C3" s="138" t="s">
        <v>170</v>
      </c>
      <c r="D3" s="138" t="s">
        <v>171</v>
      </c>
      <c r="E3" s="139" t="s">
        <v>248</v>
      </c>
      <c r="F3" s="139" t="s">
        <v>249</v>
      </c>
      <c r="G3" s="267" t="s">
        <v>172</v>
      </c>
      <c r="H3" s="268"/>
      <c r="I3" s="99"/>
      <c r="J3" s="99"/>
      <c r="K3" s="99"/>
    </row>
    <row r="4" spans="2:15" ht="24.95" customHeight="1" x14ac:dyDescent="0.3">
      <c r="B4" s="269" t="s">
        <v>173</v>
      </c>
      <c r="C4" s="270"/>
      <c r="D4" s="271"/>
      <c r="E4" s="140">
        <f t="shared" ref="E4:F4" si="0">E9+E12+E14+E16+E19</f>
        <v>2130275473</v>
      </c>
      <c r="F4" s="140">
        <f t="shared" si="0"/>
        <v>2078776070</v>
      </c>
      <c r="G4" s="141">
        <f t="shared" ref="G4:G19" si="1">F4-E4</f>
        <v>-51499403</v>
      </c>
      <c r="H4" s="142">
        <f t="shared" ref="H4:H9" si="2">G4/E4</f>
        <v>-2.4174996920691673E-2</v>
      </c>
      <c r="I4" s="100"/>
      <c r="J4" s="100"/>
      <c r="K4" s="100"/>
    </row>
    <row r="5" spans="2:15" ht="24.95" customHeight="1" x14ac:dyDescent="0.3">
      <c r="B5" s="257" t="s">
        <v>174</v>
      </c>
      <c r="C5" s="272" t="s">
        <v>175</v>
      </c>
      <c r="D5" s="143" t="s">
        <v>193</v>
      </c>
      <c r="E5" s="144">
        <v>453518000</v>
      </c>
      <c r="F5" s="144">
        <v>428403000</v>
      </c>
      <c r="G5" s="145">
        <f t="shared" si="1"/>
        <v>-25115000</v>
      </c>
      <c r="H5" s="146">
        <f t="shared" si="2"/>
        <v>-5.5378176830908586E-2</v>
      </c>
      <c r="I5" s="100"/>
      <c r="J5" s="100"/>
      <c r="K5" s="100"/>
      <c r="M5" s="1"/>
      <c r="N5" s="1"/>
      <c r="O5" s="1"/>
    </row>
    <row r="6" spans="2:15" ht="24.95" customHeight="1" x14ac:dyDescent="0.3">
      <c r="B6" s="258"/>
      <c r="C6" s="273"/>
      <c r="D6" s="143" t="s">
        <v>240</v>
      </c>
      <c r="E6" s="144">
        <v>1070157830</v>
      </c>
      <c r="F6" s="144">
        <v>1032055650</v>
      </c>
      <c r="G6" s="145">
        <f t="shared" si="1"/>
        <v>-38102180</v>
      </c>
      <c r="H6" s="146">
        <f t="shared" si="2"/>
        <v>-3.5604262223638543E-2</v>
      </c>
      <c r="I6" s="100"/>
      <c r="J6" s="100"/>
      <c r="K6" s="100"/>
      <c r="M6" s="1"/>
      <c r="N6" s="1"/>
      <c r="O6" s="1"/>
    </row>
    <row r="7" spans="2:15" ht="24.95" customHeight="1" x14ac:dyDescent="0.3">
      <c r="B7" s="258"/>
      <c r="C7" s="273"/>
      <c r="D7" s="143" t="s">
        <v>241</v>
      </c>
      <c r="E7" s="144">
        <v>553064200</v>
      </c>
      <c r="F7" s="144">
        <v>562829490</v>
      </c>
      <c r="G7" s="145">
        <f t="shared" si="1"/>
        <v>9765290</v>
      </c>
      <c r="H7" s="146">
        <f t="shared" si="2"/>
        <v>1.765670242261206E-2</v>
      </c>
      <c r="I7" s="100"/>
      <c r="J7" s="100"/>
      <c r="K7" s="100"/>
      <c r="M7" s="1"/>
      <c r="N7" s="1"/>
      <c r="O7" s="1"/>
    </row>
    <row r="8" spans="2:15" ht="24.95" customHeight="1" x14ac:dyDescent="0.3">
      <c r="B8" s="258"/>
      <c r="C8" s="274"/>
      <c r="D8" s="147" t="s">
        <v>176</v>
      </c>
      <c r="E8" s="148">
        <v>6550000</v>
      </c>
      <c r="F8" s="148">
        <v>21500000</v>
      </c>
      <c r="G8" s="145">
        <f t="shared" si="1"/>
        <v>14950000</v>
      </c>
      <c r="H8" s="146">
        <f t="shared" si="2"/>
        <v>2.282442748091603</v>
      </c>
      <c r="I8" s="101"/>
      <c r="J8" s="101"/>
      <c r="K8" s="101"/>
      <c r="M8" s="1"/>
      <c r="N8" s="1"/>
      <c r="O8" s="1"/>
    </row>
    <row r="9" spans="2:15" s="78" customFormat="1" ht="24.95" customHeight="1" x14ac:dyDescent="0.3">
      <c r="B9" s="259"/>
      <c r="C9" s="262" t="s">
        <v>177</v>
      </c>
      <c r="D9" s="263"/>
      <c r="E9" s="149">
        <f t="shared" ref="E9" si="3">SUM(E5:E8)</f>
        <v>2083290030</v>
      </c>
      <c r="F9" s="149">
        <f>SUM(F5:F8)</f>
        <v>2044788140</v>
      </c>
      <c r="G9" s="150">
        <f t="shared" si="1"/>
        <v>-38501890</v>
      </c>
      <c r="H9" s="151">
        <f t="shared" si="2"/>
        <v>-1.8481291344729374E-2</v>
      </c>
      <c r="I9" s="93"/>
      <c r="J9" s="93"/>
      <c r="K9" s="93"/>
    </row>
    <row r="10" spans="2:15" s="78" customFormat="1" ht="24.95" customHeight="1" x14ac:dyDescent="0.3">
      <c r="B10" s="257" t="s">
        <v>178</v>
      </c>
      <c r="C10" s="260" t="s">
        <v>179</v>
      </c>
      <c r="D10" s="147" t="s">
        <v>180</v>
      </c>
      <c r="E10" s="148">
        <v>5000000</v>
      </c>
      <c r="F10" s="148">
        <v>5000000</v>
      </c>
      <c r="G10" s="152">
        <f t="shared" si="1"/>
        <v>0</v>
      </c>
      <c r="H10" s="153" t="s">
        <v>234</v>
      </c>
      <c r="I10" s="92"/>
      <c r="J10" s="92"/>
      <c r="K10" s="92"/>
    </row>
    <row r="11" spans="2:15" s="78" customFormat="1" ht="24.95" customHeight="1" x14ac:dyDescent="0.3">
      <c r="B11" s="258"/>
      <c r="C11" s="261"/>
      <c r="D11" s="143" t="s">
        <v>181</v>
      </c>
      <c r="E11" s="154">
        <v>8060000</v>
      </c>
      <c r="F11" s="154">
        <v>8000000</v>
      </c>
      <c r="G11" s="152">
        <f t="shared" si="1"/>
        <v>-60000</v>
      </c>
      <c r="H11" s="153">
        <f t="shared" ref="H11:H19" si="4">G11/E11</f>
        <v>-7.4441687344913151E-3</v>
      </c>
      <c r="I11" s="94"/>
      <c r="J11" s="94"/>
      <c r="K11" s="92"/>
    </row>
    <row r="12" spans="2:15" s="78" customFormat="1" ht="24.95" customHeight="1" x14ac:dyDescent="0.3">
      <c r="B12" s="259"/>
      <c r="C12" s="262" t="s">
        <v>182</v>
      </c>
      <c r="D12" s="263"/>
      <c r="E12" s="149">
        <f t="shared" ref="E12:F12" si="5">SUM(E10:E11)</f>
        <v>13060000</v>
      </c>
      <c r="F12" s="149">
        <f t="shared" si="5"/>
        <v>13000000</v>
      </c>
      <c r="G12" s="150">
        <f t="shared" si="1"/>
        <v>-60000</v>
      </c>
      <c r="H12" s="151">
        <f t="shared" si="4"/>
        <v>-4.5941807044410417E-3</v>
      </c>
      <c r="I12" s="94"/>
      <c r="J12" s="94"/>
      <c r="K12" s="92"/>
    </row>
    <row r="13" spans="2:15" s="78" customFormat="1" ht="24.95" customHeight="1" x14ac:dyDescent="0.3">
      <c r="B13" s="264" t="s">
        <v>183</v>
      </c>
      <c r="C13" s="155" t="s">
        <v>184</v>
      </c>
      <c r="D13" s="143" t="s">
        <v>143</v>
      </c>
      <c r="E13" s="154">
        <v>1500000</v>
      </c>
      <c r="F13" s="154">
        <v>1100000</v>
      </c>
      <c r="G13" s="156">
        <f t="shared" si="1"/>
        <v>-400000</v>
      </c>
      <c r="H13" s="157">
        <f t="shared" si="4"/>
        <v>-0.26666666666666666</v>
      </c>
      <c r="I13" s="94"/>
      <c r="J13" s="92"/>
      <c r="K13" s="92"/>
    </row>
    <row r="14" spans="2:15" s="78" customFormat="1" ht="24.95" customHeight="1" x14ac:dyDescent="0.3">
      <c r="B14" s="265"/>
      <c r="C14" s="262" t="s">
        <v>185</v>
      </c>
      <c r="D14" s="263"/>
      <c r="E14" s="149">
        <f t="shared" ref="E14:F14" si="6">SUM(E13:E13)</f>
        <v>1500000</v>
      </c>
      <c r="F14" s="149">
        <f t="shared" si="6"/>
        <v>1100000</v>
      </c>
      <c r="G14" s="150">
        <f t="shared" si="1"/>
        <v>-400000</v>
      </c>
      <c r="H14" s="151">
        <f t="shared" si="4"/>
        <v>-0.26666666666666666</v>
      </c>
      <c r="I14" s="95"/>
      <c r="J14" s="95"/>
      <c r="K14" s="94"/>
    </row>
    <row r="15" spans="2:15" s="78" customFormat="1" ht="24.95" customHeight="1" x14ac:dyDescent="0.3">
      <c r="B15" s="264" t="s">
        <v>186</v>
      </c>
      <c r="C15" s="143" t="s">
        <v>187</v>
      </c>
      <c r="D15" s="147" t="s">
        <v>188</v>
      </c>
      <c r="E15" s="148">
        <v>21405000</v>
      </c>
      <c r="F15" s="148">
        <v>10000000</v>
      </c>
      <c r="G15" s="152">
        <f t="shared" si="1"/>
        <v>-11405000</v>
      </c>
      <c r="H15" s="153">
        <f t="shared" si="4"/>
        <v>-0.53281943471151605</v>
      </c>
      <c r="I15" s="95"/>
      <c r="J15" s="95"/>
      <c r="K15" s="94"/>
    </row>
    <row r="16" spans="2:15" s="78" customFormat="1" ht="24.95" customHeight="1" x14ac:dyDescent="0.3">
      <c r="B16" s="265"/>
      <c r="C16" s="262" t="s">
        <v>185</v>
      </c>
      <c r="D16" s="263"/>
      <c r="E16" s="149">
        <f t="shared" ref="E16:F16" si="7">SUM(E15)</f>
        <v>21405000</v>
      </c>
      <c r="F16" s="149">
        <f t="shared" si="7"/>
        <v>10000000</v>
      </c>
      <c r="G16" s="150">
        <f t="shared" si="1"/>
        <v>-11405000</v>
      </c>
      <c r="H16" s="151">
        <f t="shared" si="4"/>
        <v>-0.53281943471151605</v>
      </c>
      <c r="I16" s="95"/>
      <c r="J16" s="95"/>
      <c r="K16" s="96"/>
      <c r="L16" s="80"/>
      <c r="M16" s="81"/>
      <c r="N16" s="81"/>
      <c r="O16" s="81"/>
    </row>
    <row r="17" spans="2:15" s="78" customFormat="1" ht="24.95" customHeight="1" x14ac:dyDescent="0.3">
      <c r="B17" s="264" t="s">
        <v>189</v>
      </c>
      <c r="C17" s="260" t="s">
        <v>190</v>
      </c>
      <c r="D17" s="143" t="s">
        <v>191</v>
      </c>
      <c r="E17" s="154">
        <v>5779882</v>
      </c>
      <c r="F17" s="154">
        <v>4406014</v>
      </c>
      <c r="G17" s="156">
        <f t="shared" si="1"/>
        <v>-1373868</v>
      </c>
      <c r="H17" s="157">
        <f t="shared" si="4"/>
        <v>-0.23769827826934875</v>
      </c>
      <c r="I17" s="97"/>
      <c r="J17" s="97"/>
      <c r="K17" s="97"/>
      <c r="L17" s="80"/>
      <c r="M17" s="81"/>
      <c r="N17" s="81"/>
      <c r="O17" s="81"/>
    </row>
    <row r="18" spans="2:15" s="78" customFormat="1" ht="24.95" customHeight="1" x14ac:dyDescent="0.3">
      <c r="B18" s="275"/>
      <c r="C18" s="277"/>
      <c r="D18" s="143" t="s">
        <v>192</v>
      </c>
      <c r="E18" s="154">
        <v>5240561</v>
      </c>
      <c r="F18" s="154">
        <v>5481916</v>
      </c>
      <c r="G18" s="156">
        <f t="shared" si="1"/>
        <v>241355</v>
      </c>
      <c r="H18" s="157">
        <f t="shared" si="4"/>
        <v>4.6055183786621316E-2</v>
      </c>
      <c r="I18" s="98"/>
      <c r="J18" s="98"/>
      <c r="K18" s="98"/>
    </row>
    <row r="19" spans="2:15" s="78" customFormat="1" ht="24.95" customHeight="1" thickBot="1" x14ac:dyDescent="0.35">
      <c r="B19" s="276"/>
      <c r="C19" s="278" t="s">
        <v>182</v>
      </c>
      <c r="D19" s="279"/>
      <c r="E19" s="158">
        <f t="shared" ref="E19:F19" si="8">SUM(E17:E18)</f>
        <v>11020443</v>
      </c>
      <c r="F19" s="158">
        <f t="shared" si="8"/>
        <v>9887930</v>
      </c>
      <c r="G19" s="159">
        <f t="shared" si="1"/>
        <v>-1132513</v>
      </c>
      <c r="H19" s="160">
        <f t="shared" si="4"/>
        <v>-0.10276474366774548</v>
      </c>
      <c r="I19" s="98"/>
      <c r="J19" s="98"/>
      <c r="K19" s="98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4">
        <v>9</v>
      </c>
      <c r="M38" s="1"/>
      <c r="N38" s="1"/>
      <c r="O38" s="1"/>
    </row>
  </sheetData>
  <sheetProtection algorithmName="SHA-512" hashValue="rNmCWP5a1233YeWRHvVhIm0QFHYWAkguquHk34VUbegXMuk7GF4MXelK610YRrQfeWbkcNQhmd9+qxkW7lOpqQ==" saltValue="9lQD/KNP/0d1XB9lJYqb1A==" spinCount="100000" sheet="1" objects="1" scenarios="1"/>
  <mergeCells count="16">
    <mergeCell ref="B15:B16"/>
    <mergeCell ref="C16:D16"/>
    <mergeCell ref="B17:B19"/>
    <mergeCell ref="C17:C18"/>
    <mergeCell ref="C19:D19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4"/>
    <mergeCell ref="C14:D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4" bestFit="1" customWidth="1"/>
    <col min="6" max="6" width="18.25" style="104" customWidth="1"/>
    <col min="7" max="7" width="16.25" style="104" bestFit="1" customWidth="1"/>
    <col min="8" max="8" width="13.75" style="104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6" t="s">
        <v>257</v>
      </c>
      <c r="C1" s="266"/>
      <c r="D1" s="266"/>
      <c r="E1" s="266"/>
      <c r="F1" s="266"/>
      <c r="G1" s="266"/>
      <c r="H1" s="266"/>
      <c r="I1" s="102"/>
      <c r="J1" s="102"/>
      <c r="K1" s="102"/>
    </row>
    <row r="2" spans="2:15" ht="24.95" customHeight="1" thickBot="1" x14ac:dyDescent="0.35">
      <c r="B2" s="2" t="s">
        <v>153</v>
      </c>
    </row>
    <row r="3" spans="2:15" ht="24.95" customHeight="1" x14ac:dyDescent="0.3">
      <c r="B3" s="161" t="s">
        <v>194</v>
      </c>
      <c r="C3" s="162" t="s">
        <v>170</v>
      </c>
      <c r="D3" s="162" t="s">
        <v>195</v>
      </c>
      <c r="E3" s="163" t="s">
        <v>248</v>
      </c>
      <c r="F3" s="163" t="s">
        <v>250</v>
      </c>
      <c r="G3" s="291" t="s">
        <v>196</v>
      </c>
      <c r="H3" s="292"/>
      <c r="I3" s="99"/>
      <c r="J3" s="99"/>
      <c r="K3" s="99"/>
    </row>
    <row r="4" spans="2:15" ht="24.95" customHeight="1" x14ac:dyDescent="0.3">
      <c r="B4" s="293" t="s">
        <v>197</v>
      </c>
      <c r="C4" s="294"/>
      <c r="D4" s="294"/>
      <c r="E4" s="164">
        <f>SUM(E10,E13,E20,E24,E31,E33,E36)</f>
        <v>2130275473</v>
      </c>
      <c r="F4" s="164">
        <f>SUM(F10,F13,F20,F24,F31,F33,F36)</f>
        <v>2078776070</v>
      </c>
      <c r="G4" s="165">
        <f>F4-E4</f>
        <v>-51499403</v>
      </c>
      <c r="H4" s="166">
        <f t="shared" ref="H4:H33" si="0">G4/E4</f>
        <v>-2.4174996920691673E-2</v>
      </c>
      <c r="I4" s="100"/>
      <c r="J4" s="100"/>
      <c r="K4" s="100"/>
    </row>
    <row r="5" spans="2:15" ht="24.95" customHeight="1" x14ac:dyDescent="0.3">
      <c r="B5" s="287" t="s">
        <v>198</v>
      </c>
      <c r="C5" s="284" t="s">
        <v>199</v>
      </c>
      <c r="D5" s="167" t="s">
        <v>200</v>
      </c>
      <c r="E5" s="168">
        <v>739621020</v>
      </c>
      <c r="F5" s="168">
        <v>826833180</v>
      </c>
      <c r="G5" s="169">
        <f>F5-E5</f>
        <v>87212160</v>
      </c>
      <c r="H5" s="170">
        <f t="shared" si="0"/>
        <v>0.11791465850984062</v>
      </c>
      <c r="I5" s="100"/>
      <c r="J5" s="100"/>
      <c r="K5" s="100"/>
      <c r="M5" s="1"/>
      <c r="N5" s="1"/>
      <c r="O5" s="1"/>
    </row>
    <row r="6" spans="2:15" ht="24.95" customHeight="1" x14ac:dyDescent="0.3">
      <c r="B6" s="296"/>
      <c r="C6" s="299"/>
      <c r="D6" s="167" t="s">
        <v>201</v>
      </c>
      <c r="E6" s="168">
        <v>219770420</v>
      </c>
      <c r="F6" s="168">
        <v>290568760</v>
      </c>
      <c r="G6" s="169">
        <f t="shared" ref="G6:G9" si="1">F6-E6</f>
        <v>70798340</v>
      </c>
      <c r="H6" s="170">
        <f t="shared" si="0"/>
        <v>0.32214681120416477</v>
      </c>
      <c r="I6" s="100"/>
      <c r="J6" s="100"/>
      <c r="K6" s="100"/>
      <c r="M6" s="1"/>
      <c r="N6" s="1"/>
      <c r="O6" s="1"/>
    </row>
    <row r="7" spans="2:15" ht="24.95" customHeight="1" x14ac:dyDescent="0.3">
      <c r="B7" s="296"/>
      <c r="C7" s="299"/>
      <c r="D7" s="167" t="s">
        <v>202</v>
      </c>
      <c r="E7" s="168">
        <v>76243480</v>
      </c>
      <c r="F7" s="168">
        <v>84264110</v>
      </c>
      <c r="G7" s="169">
        <f t="shared" si="1"/>
        <v>8020630</v>
      </c>
      <c r="H7" s="170">
        <f t="shared" si="0"/>
        <v>0.10519758541976311</v>
      </c>
      <c r="I7" s="100"/>
      <c r="J7" s="100"/>
      <c r="K7" s="100"/>
      <c r="M7" s="1"/>
      <c r="N7" s="1"/>
      <c r="O7" s="1"/>
    </row>
    <row r="8" spans="2:15" ht="24.95" customHeight="1" x14ac:dyDescent="0.3">
      <c r="B8" s="296"/>
      <c r="C8" s="299"/>
      <c r="D8" s="167" t="s">
        <v>203</v>
      </c>
      <c r="E8" s="171">
        <v>88181620</v>
      </c>
      <c r="F8" s="171">
        <v>110065790</v>
      </c>
      <c r="G8" s="169">
        <f t="shared" si="1"/>
        <v>21884170</v>
      </c>
      <c r="H8" s="170">
        <f t="shared" si="0"/>
        <v>0.24817155774638752</v>
      </c>
      <c r="I8" s="101"/>
      <c r="J8" s="101"/>
      <c r="K8" s="101"/>
      <c r="M8" s="1"/>
      <c r="N8" s="1"/>
      <c r="O8" s="1"/>
    </row>
    <row r="9" spans="2:15" ht="24.95" customHeight="1" x14ac:dyDescent="0.3">
      <c r="B9" s="296"/>
      <c r="C9" s="295"/>
      <c r="D9" s="167" t="s">
        <v>226</v>
      </c>
      <c r="E9" s="171">
        <v>8125000</v>
      </c>
      <c r="F9" s="171">
        <v>8850000</v>
      </c>
      <c r="G9" s="169">
        <f t="shared" si="1"/>
        <v>725000</v>
      </c>
      <c r="H9" s="170">
        <f t="shared" si="0"/>
        <v>8.9230769230769225E-2</v>
      </c>
      <c r="I9" s="101"/>
      <c r="J9" s="101"/>
      <c r="K9" s="101"/>
      <c r="M9" s="1"/>
      <c r="N9" s="1"/>
      <c r="O9" s="1"/>
    </row>
    <row r="10" spans="2:15" s="78" customFormat="1" ht="24.95" customHeight="1" x14ac:dyDescent="0.3">
      <c r="B10" s="296"/>
      <c r="C10" s="280" t="s">
        <v>204</v>
      </c>
      <c r="D10" s="280"/>
      <c r="E10" s="172">
        <f t="shared" ref="E10:F10" si="2">SUM(E5:E9)</f>
        <v>1131941540</v>
      </c>
      <c r="F10" s="172">
        <f t="shared" si="2"/>
        <v>1320581840</v>
      </c>
      <c r="G10" s="173">
        <f t="shared" ref="G10:G36" si="3">F10-E10</f>
        <v>188640300</v>
      </c>
      <c r="H10" s="174">
        <f t="shared" si="0"/>
        <v>0.16665198098481304</v>
      </c>
      <c r="I10" s="94"/>
      <c r="J10" s="94"/>
      <c r="K10" s="92"/>
    </row>
    <row r="11" spans="2:15" s="78" customFormat="1" ht="24.95" customHeight="1" x14ac:dyDescent="0.3">
      <c r="B11" s="296"/>
      <c r="C11" s="284" t="s">
        <v>205</v>
      </c>
      <c r="D11" s="167" t="s">
        <v>222</v>
      </c>
      <c r="E11" s="171">
        <v>5280400</v>
      </c>
      <c r="F11" s="171">
        <v>4800000</v>
      </c>
      <c r="G11" s="169">
        <f t="shared" si="3"/>
        <v>-480400</v>
      </c>
      <c r="H11" s="170">
        <f t="shared" si="0"/>
        <v>-9.0977956215438222E-2</v>
      </c>
      <c r="I11" s="94"/>
      <c r="J11" s="94"/>
      <c r="K11" s="92"/>
    </row>
    <row r="12" spans="2:15" s="78" customFormat="1" ht="24.95" customHeight="1" x14ac:dyDescent="0.3">
      <c r="B12" s="296"/>
      <c r="C12" s="295"/>
      <c r="D12" s="167" t="s">
        <v>221</v>
      </c>
      <c r="E12" s="171">
        <v>6314000</v>
      </c>
      <c r="F12" s="171">
        <v>6000000</v>
      </c>
      <c r="G12" s="169">
        <f t="shared" si="3"/>
        <v>-314000</v>
      </c>
      <c r="H12" s="170">
        <f t="shared" si="0"/>
        <v>-4.9730757047830219E-2</v>
      </c>
      <c r="I12" s="94"/>
      <c r="J12" s="94"/>
      <c r="K12" s="92"/>
    </row>
    <row r="13" spans="2:15" s="78" customFormat="1" ht="24.95" customHeight="1" x14ac:dyDescent="0.3">
      <c r="B13" s="296"/>
      <c r="C13" s="280" t="s">
        <v>204</v>
      </c>
      <c r="D13" s="280"/>
      <c r="E13" s="172">
        <f t="shared" ref="E13:F13" si="4">SUM(E11:E12)</f>
        <v>11594400</v>
      </c>
      <c r="F13" s="172">
        <f t="shared" si="4"/>
        <v>10800000</v>
      </c>
      <c r="G13" s="173">
        <f t="shared" si="3"/>
        <v>-794400</v>
      </c>
      <c r="H13" s="174">
        <f t="shared" si="0"/>
        <v>-6.851583523080107E-2</v>
      </c>
      <c r="I13" s="94"/>
      <c r="J13" s="92"/>
      <c r="K13" s="92"/>
    </row>
    <row r="14" spans="2:15" s="78" customFormat="1" ht="24.95" customHeight="1" x14ac:dyDescent="0.3">
      <c r="B14" s="296"/>
      <c r="C14" s="298" t="s">
        <v>206</v>
      </c>
      <c r="D14" s="167" t="s">
        <v>207</v>
      </c>
      <c r="E14" s="171">
        <v>3090000</v>
      </c>
      <c r="F14" s="171">
        <v>2900000</v>
      </c>
      <c r="G14" s="169">
        <f t="shared" si="3"/>
        <v>-190000</v>
      </c>
      <c r="H14" s="170">
        <f t="shared" si="0"/>
        <v>-6.1488673139158574E-2</v>
      </c>
      <c r="I14" s="94"/>
      <c r="J14" s="92"/>
      <c r="K14" s="92"/>
    </row>
    <row r="15" spans="2:15" s="78" customFormat="1" ht="24.95" customHeight="1" x14ac:dyDescent="0.3">
      <c r="B15" s="296"/>
      <c r="C15" s="298"/>
      <c r="D15" s="167" t="s">
        <v>208</v>
      </c>
      <c r="E15" s="171">
        <v>84944115</v>
      </c>
      <c r="F15" s="171">
        <v>62184127</v>
      </c>
      <c r="G15" s="169">
        <f t="shared" si="3"/>
        <v>-22759988</v>
      </c>
      <c r="H15" s="170">
        <f t="shared" si="0"/>
        <v>-0.2679407278538366</v>
      </c>
      <c r="I15" s="95"/>
      <c r="J15" s="95"/>
      <c r="K15" s="94"/>
    </row>
    <row r="16" spans="2:15" s="78" customFormat="1" ht="24.95" customHeight="1" x14ac:dyDescent="0.3">
      <c r="B16" s="296"/>
      <c r="C16" s="298"/>
      <c r="D16" s="167" t="s">
        <v>209</v>
      </c>
      <c r="E16" s="171">
        <v>25190090</v>
      </c>
      <c r="F16" s="171">
        <v>25420000</v>
      </c>
      <c r="G16" s="169">
        <f t="shared" si="3"/>
        <v>229910</v>
      </c>
      <c r="H16" s="170">
        <f t="shared" si="0"/>
        <v>9.1270019281392001E-3</v>
      </c>
      <c r="I16" s="95"/>
      <c r="J16" s="95"/>
      <c r="K16" s="94"/>
    </row>
    <row r="17" spans="2:15" s="78" customFormat="1" ht="24.95" customHeight="1" x14ac:dyDescent="0.3">
      <c r="B17" s="296"/>
      <c r="C17" s="298"/>
      <c r="D17" s="167" t="s">
        <v>210</v>
      </c>
      <c r="E17" s="171">
        <v>6968790</v>
      </c>
      <c r="F17" s="171">
        <v>7760000</v>
      </c>
      <c r="G17" s="169">
        <f t="shared" si="3"/>
        <v>791210</v>
      </c>
      <c r="H17" s="170">
        <f t="shared" si="0"/>
        <v>0.11353620929888833</v>
      </c>
      <c r="I17" s="95"/>
      <c r="J17" s="95"/>
      <c r="K17" s="96"/>
      <c r="L17" s="80"/>
      <c r="M17" s="81"/>
      <c r="N17" s="81"/>
      <c r="O17" s="81"/>
    </row>
    <row r="18" spans="2:15" s="78" customFormat="1" ht="24.95" customHeight="1" x14ac:dyDescent="0.3">
      <c r="B18" s="296"/>
      <c r="C18" s="298"/>
      <c r="D18" s="167" t="s">
        <v>211</v>
      </c>
      <c r="E18" s="171">
        <v>733630</v>
      </c>
      <c r="F18" s="171">
        <v>780000</v>
      </c>
      <c r="G18" s="169">
        <f t="shared" si="3"/>
        <v>46370</v>
      </c>
      <c r="H18" s="170">
        <f t="shared" si="0"/>
        <v>6.3206248381336635E-2</v>
      </c>
      <c r="I18" s="97"/>
      <c r="J18" s="97"/>
      <c r="K18" s="97"/>
      <c r="L18" s="80"/>
      <c r="M18" s="81"/>
      <c r="N18" s="81"/>
      <c r="O18" s="81"/>
    </row>
    <row r="19" spans="2:15" s="78" customFormat="1" ht="24.95" customHeight="1" x14ac:dyDescent="0.3">
      <c r="B19" s="296"/>
      <c r="C19" s="298"/>
      <c r="D19" s="175" t="s">
        <v>212</v>
      </c>
      <c r="E19" s="171">
        <v>13789260</v>
      </c>
      <c r="F19" s="171">
        <v>14200000</v>
      </c>
      <c r="G19" s="169">
        <f t="shared" si="3"/>
        <v>410740</v>
      </c>
      <c r="H19" s="170">
        <f t="shared" si="0"/>
        <v>2.9786950133654743E-2</v>
      </c>
      <c r="I19" s="98"/>
      <c r="J19" s="98"/>
      <c r="K19" s="98"/>
    </row>
    <row r="20" spans="2:15" s="78" customFormat="1" ht="24.95" customHeight="1" x14ac:dyDescent="0.3">
      <c r="B20" s="297"/>
      <c r="C20" s="280" t="s">
        <v>204</v>
      </c>
      <c r="D20" s="280"/>
      <c r="E20" s="172">
        <f t="shared" ref="E20:F20" si="5">SUM(E14:E19)</f>
        <v>134715885</v>
      </c>
      <c r="F20" s="172">
        <f t="shared" si="5"/>
        <v>113244127</v>
      </c>
      <c r="G20" s="173">
        <f t="shared" si="3"/>
        <v>-21471758</v>
      </c>
      <c r="H20" s="174">
        <f t="shared" si="0"/>
        <v>-0.15938549488800077</v>
      </c>
      <c r="I20" s="98"/>
      <c r="J20" s="98"/>
      <c r="K20" s="98"/>
    </row>
    <row r="21" spans="2:15" ht="24.95" customHeight="1" x14ac:dyDescent="0.3">
      <c r="B21" s="281" t="s">
        <v>220</v>
      </c>
      <c r="C21" s="298" t="s">
        <v>214</v>
      </c>
      <c r="D21" s="167" t="s">
        <v>228</v>
      </c>
      <c r="E21" s="171">
        <v>10427000</v>
      </c>
      <c r="F21" s="171">
        <v>2000000</v>
      </c>
      <c r="G21" s="176">
        <f t="shared" si="3"/>
        <v>-8427000</v>
      </c>
      <c r="H21" s="177">
        <f t="shared" si="0"/>
        <v>-0.80819027524695497</v>
      </c>
    </row>
    <row r="22" spans="2:15" ht="24.95" customHeight="1" x14ac:dyDescent="0.15">
      <c r="B22" s="281"/>
      <c r="C22" s="298"/>
      <c r="D22" s="167" t="s">
        <v>227</v>
      </c>
      <c r="E22" s="171">
        <v>17034610</v>
      </c>
      <c r="F22" s="171">
        <v>3720000</v>
      </c>
      <c r="G22" s="176">
        <f t="shared" si="3"/>
        <v>-13314610</v>
      </c>
      <c r="H22" s="177">
        <f t="shared" si="0"/>
        <v>-0.78162106440945811</v>
      </c>
      <c r="J22" s="193"/>
    </row>
    <row r="23" spans="2:15" ht="24.95" customHeight="1" x14ac:dyDescent="0.3">
      <c r="B23" s="282"/>
      <c r="C23" s="298"/>
      <c r="D23" s="167" t="s">
        <v>215</v>
      </c>
      <c r="E23" s="171">
        <v>22079900</v>
      </c>
      <c r="F23" s="171">
        <v>4500000</v>
      </c>
      <c r="G23" s="176">
        <f t="shared" si="3"/>
        <v>-17579900</v>
      </c>
      <c r="H23" s="177">
        <f t="shared" si="0"/>
        <v>-0.79619472914279499</v>
      </c>
    </row>
    <row r="24" spans="2:15" ht="24.95" customHeight="1" x14ac:dyDescent="0.3">
      <c r="B24" s="282"/>
      <c r="C24" s="280" t="s">
        <v>204</v>
      </c>
      <c r="D24" s="280"/>
      <c r="E24" s="172">
        <f t="shared" ref="E24:F24" si="6">SUM(E21:E23)</f>
        <v>49541510</v>
      </c>
      <c r="F24" s="172">
        <f t="shared" si="6"/>
        <v>10220000</v>
      </c>
      <c r="G24" s="173">
        <f t="shared" si="3"/>
        <v>-39321510</v>
      </c>
      <c r="H24" s="174">
        <f t="shared" si="0"/>
        <v>-0.79370834679847269</v>
      </c>
    </row>
    <row r="25" spans="2:15" ht="24.95" customHeight="1" x14ac:dyDescent="0.3">
      <c r="B25" s="287" t="s">
        <v>213</v>
      </c>
      <c r="C25" s="289" t="s">
        <v>229</v>
      </c>
      <c r="D25" s="175" t="s">
        <v>230</v>
      </c>
      <c r="E25" s="178">
        <v>128244200</v>
      </c>
      <c r="F25" s="178">
        <v>134900000</v>
      </c>
      <c r="G25" s="176">
        <f t="shared" si="3"/>
        <v>6655800</v>
      </c>
      <c r="H25" s="177">
        <f t="shared" si="0"/>
        <v>5.1899423131806351E-2</v>
      </c>
      <c r="M25" s="1"/>
      <c r="N25" s="1"/>
      <c r="O25" s="1"/>
    </row>
    <row r="26" spans="2:15" ht="24.95" customHeight="1" x14ac:dyDescent="0.3">
      <c r="B26" s="288"/>
      <c r="C26" s="290"/>
      <c r="D26" s="167" t="s">
        <v>231</v>
      </c>
      <c r="E26" s="168">
        <v>195162621</v>
      </c>
      <c r="F26" s="168">
        <v>163639616</v>
      </c>
      <c r="G26" s="176">
        <f t="shared" si="3"/>
        <v>-31523005</v>
      </c>
      <c r="H26" s="177">
        <f t="shared" si="0"/>
        <v>-0.16152173422594074</v>
      </c>
      <c r="M26" s="1"/>
      <c r="N26" s="1"/>
      <c r="O26" s="1"/>
    </row>
    <row r="27" spans="2:15" ht="24.95" customHeight="1" x14ac:dyDescent="0.3">
      <c r="B27" s="288"/>
      <c r="C27" s="290"/>
      <c r="D27" s="175" t="s">
        <v>238</v>
      </c>
      <c r="E27" s="178">
        <v>209064189</v>
      </c>
      <c r="F27" s="178">
        <v>207450487</v>
      </c>
      <c r="G27" s="176">
        <f t="shared" si="3"/>
        <v>-1613702</v>
      </c>
      <c r="H27" s="177">
        <f t="shared" si="0"/>
        <v>-7.7186916024149883E-3</v>
      </c>
      <c r="M27" s="1"/>
      <c r="N27" s="1"/>
      <c r="O27" s="1"/>
    </row>
    <row r="28" spans="2:15" ht="24.95" customHeight="1" x14ac:dyDescent="0.3">
      <c r="B28" s="288"/>
      <c r="C28" s="290"/>
      <c r="D28" s="167" t="s">
        <v>239</v>
      </c>
      <c r="E28" s="168">
        <v>28486780</v>
      </c>
      <c r="F28" s="168">
        <v>24400000</v>
      </c>
      <c r="G28" s="176">
        <f t="shared" si="3"/>
        <v>-4086780</v>
      </c>
      <c r="H28" s="177">
        <f t="shared" si="0"/>
        <v>-0.14346233586245971</v>
      </c>
      <c r="M28" s="1"/>
      <c r="N28" s="1"/>
      <c r="O28" s="1"/>
    </row>
    <row r="29" spans="2:15" ht="24.95" customHeight="1" x14ac:dyDescent="0.3">
      <c r="B29" s="288"/>
      <c r="C29" s="290"/>
      <c r="D29" s="167" t="s">
        <v>232</v>
      </c>
      <c r="E29" s="168">
        <v>11078800</v>
      </c>
      <c r="F29" s="168">
        <v>12040000</v>
      </c>
      <c r="G29" s="176">
        <f t="shared" si="3"/>
        <v>961200</v>
      </c>
      <c r="H29" s="177">
        <f t="shared" si="0"/>
        <v>8.67602989493447E-2</v>
      </c>
      <c r="M29" s="1"/>
      <c r="N29" s="1"/>
      <c r="O29" s="1"/>
    </row>
    <row r="30" spans="2:15" ht="24.95" customHeight="1" x14ac:dyDescent="0.3">
      <c r="B30" s="288"/>
      <c r="C30" s="290"/>
      <c r="D30" s="167" t="s">
        <v>233</v>
      </c>
      <c r="E30" s="168">
        <v>66250000</v>
      </c>
      <c r="F30" s="168">
        <v>71500000</v>
      </c>
      <c r="G30" s="176">
        <f t="shared" si="3"/>
        <v>5250000</v>
      </c>
      <c r="H30" s="177">
        <f t="shared" si="0"/>
        <v>7.9245283018867921E-2</v>
      </c>
      <c r="M30" s="1"/>
      <c r="N30" s="1"/>
      <c r="O30" s="1"/>
    </row>
    <row r="31" spans="2:15" ht="24.95" customHeight="1" x14ac:dyDescent="0.3">
      <c r="B31" s="288"/>
      <c r="C31" s="280" t="s">
        <v>204</v>
      </c>
      <c r="D31" s="280"/>
      <c r="E31" s="172">
        <f t="shared" ref="E31" si="7">SUM(E25:E30)</f>
        <v>638286590</v>
      </c>
      <c r="F31" s="172">
        <f>SUM(F25:F30)</f>
        <v>613930103</v>
      </c>
      <c r="G31" s="173">
        <f t="shared" si="3"/>
        <v>-24356487</v>
      </c>
      <c r="H31" s="174">
        <f t="shared" si="0"/>
        <v>-3.8159170788783142E-2</v>
      </c>
    </row>
    <row r="32" spans="2:15" ht="24.95" customHeight="1" x14ac:dyDescent="0.3">
      <c r="B32" s="282" t="s">
        <v>216</v>
      </c>
      <c r="C32" s="167" t="s">
        <v>54</v>
      </c>
      <c r="D32" s="167" t="s">
        <v>216</v>
      </c>
      <c r="E32" s="168">
        <v>1820578</v>
      </c>
      <c r="F32" s="168">
        <v>500000</v>
      </c>
      <c r="G32" s="169">
        <f t="shared" si="3"/>
        <v>-1320578</v>
      </c>
      <c r="H32" s="170">
        <f t="shared" si="0"/>
        <v>-0.72536194549203603</v>
      </c>
    </row>
    <row r="33" spans="2:8" ht="24.95" customHeight="1" x14ac:dyDescent="0.3">
      <c r="B33" s="282"/>
      <c r="C33" s="280" t="s">
        <v>204</v>
      </c>
      <c r="D33" s="280"/>
      <c r="E33" s="172">
        <f t="shared" ref="E33:F33" si="8">SUM(E32)</f>
        <v>1820578</v>
      </c>
      <c r="F33" s="172">
        <f t="shared" si="8"/>
        <v>500000</v>
      </c>
      <c r="G33" s="173">
        <f t="shared" si="3"/>
        <v>-1320578</v>
      </c>
      <c r="H33" s="174">
        <f t="shared" si="0"/>
        <v>-0.72536194549203603</v>
      </c>
    </row>
    <row r="34" spans="2:8" ht="24.95" customHeight="1" x14ac:dyDescent="0.3">
      <c r="B34" s="281" t="s">
        <v>223</v>
      </c>
      <c r="C34" s="284" t="s">
        <v>217</v>
      </c>
      <c r="D34" s="175" t="s">
        <v>218</v>
      </c>
      <c r="E34" s="178">
        <v>0</v>
      </c>
      <c r="F34" s="178" t="s">
        <v>251</v>
      </c>
      <c r="G34" s="176" t="e">
        <f t="shared" si="3"/>
        <v>#VALUE!</v>
      </c>
      <c r="H34" s="177">
        <v>0</v>
      </c>
    </row>
    <row r="35" spans="2:8" ht="24.95" customHeight="1" x14ac:dyDescent="0.3">
      <c r="B35" s="282"/>
      <c r="C35" s="285"/>
      <c r="D35" s="175" t="s">
        <v>219</v>
      </c>
      <c r="E35" s="171">
        <v>162374970</v>
      </c>
      <c r="F35" s="171">
        <v>9500000</v>
      </c>
      <c r="G35" s="176">
        <f t="shared" si="3"/>
        <v>-152874970</v>
      </c>
      <c r="H35" s="177">
        <f>G35/E35</f>
        <v>-0.94149344569547877</v>
      </c>
    </row>
    <row r="36" spans="2:8" ht="24.95" customHeight="1" thickBot="1" x14ac:dyDescent="0.35">
      <c r="B36" s="283"/>
      <c r="C36" s="286" t="s">
        <v>204</v>
      </c>
      <c r="D36" s="286"/>
      <c r="E36" s="179">
        <f t="shared" ref="E36" si="9">SUM(E34:E35)</f>
        <v>162374970</v>
      </c>
      <c r="F36" s="179">
        <f>SUM(F34:F35)</f>
        <v>9500000</v>
      </c>
      <c r="G36" s="180">
        <f t="shared" si="3"/>
        <v>-152874970</v>
      </c>
      <c r="H36" s="181">
        <f>G36/E36</f>
        <v>-0.94149344569547877</v>
      </c>
    </row>
  </sheetData>
  <sheetProtection algorithmName="SHA-512" hashValue="wvmfeX0KPHvs1GhBWS2+3+rxYY4a1/RFAErXwU8CI66SoU7DyjKKE6ru9WMYunACTB9VXf5OSaSRtj8vuYMG7A==" saltValue="6Vk9CBST318r51NGLDDqyQ==" spinCount="100000" sheet="1" objects="1" scenarios="1"/>
  <mergeCells count="21"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3:D33"/>
    <mergeCell ref="B34:B36"/>
    <mergeCell ref="C34:C35"/>
    <mergeCell ref="C36:D36"/>
    <mergeCell ref="B32:B33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42" t="s">
        <v>58</v>
      </c>
      <c r="B1" s="342"/>
      <c r="C1" s="342"/>
      <c r="D1" s="342"/>
      <c r="E1" s="342"/>
      <c r="F1" s="342"/>
      <c r="G1" s="342"/>
      <c r="H1" s="342"/>
      <c r="I1" s="342"/>
    </row>
    <row r="2" spans="1:9" x14ac:dyDescent="0.3">
      <c r="A2" s="342"/>
      <c r="B2" s="342"/>
      <c r="C2" s="342"/>
      <c r="D2" s="342"/>
      <c r="E2" s="342"/>
      <c r="F2" s="342"/>
      <c r="G2" s="342"/>
      <c r="H2" s="342"/>
      <c r="I2" s="342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43" t="s">
        <v>32</v>
      </c>
      <c r="B4" s="344"/>
      <c r="C4" s="345"/>
      <c r="D4" s="346" t="s">
        <v>37</v>
      </c>
      <c r="E4" s="348" t="s">
        <v>9</v>
      </c>
      <c r="F4" s="348" t="s">
        <v>12</v>
      </c>
      <c r="G4" s="348" t="s">
        <v>56</v>
      </c>
      <c r="H4" s="348" t="s">
        <v>28</v>
      </c>
      <c r="I4" s="350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47"/>
      <c r="E5" s="349"/>
      <c r="F5" s="349"/>
      <c r="G5" s="349"/>
      <c r="H5" s="349"/>
      <c r="I5" s="351"/>
    </row>
    <row r="6" spans="1:9" x14ac:dyDescent="0.3">
      <c r="A6" s="352" t="s">
        <v>27</v>
      </c>
      <c r="B6" s="324" t="s">
        <v>115</v>
      </c>
      <c r="C6" s="340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52"/>
      <c r="B7" s="324"/>
      <c r="C7" s="340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52"/>
      <c r="B8" s="325"/>
      <c r="C8" s="341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52"/>
      <c r="B9" s="309"/>
      <c r="C9" s="339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52"/>
      <c r="B10" s="309"/>
      <c r="C10" s="337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52"/>
      <c r="B11" s="309"/>
      <c r="C11" s="338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52"/>
      <c r="B12" s="309"/>
      <c r="C12" s="339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52"/>
      <c r="B13" s="309"/>
      <c r="C13" s="337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52"/>
      <c r="B14" s="309"/>
      <c r="C14" s="338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52"/>
      <c r="B15" s="309"/>
      <c r="C15" s="302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52"/>
      <c r="B16" s="309"/>
      <c r="C16" s="303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52"/>
      <c r="B17" s="309"/>
      <c r="C17" s="304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52"/>
      <c r="B18" s="323" t="s">
        <v>116</v>
      </c>
      <c r="C18" s="372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52"/>
      <c r="B19" s="324"/>
      <c r="C19" s="340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52"/>
      <c r="B20" s="325"/>
      <c r="C20" s="341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52"/>
      <c r="B21" s="373"/>
      <c r="C21" s="339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52"/>
      <c r="B22" s="374"/>
      <c r="C22" s="337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52"/>
      <c r="B23" s="374"/>
      <c r="C23" s="338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52"/>
      <c r="B24" s="374"/>
      <c r="C24" s="339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52"/>
      <c r="B25" s="374"/>
      <c r="C25" s="337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52"/>
      <c r="B26" s="374"/>
      <c r="C26" s="338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52"/>
      <c r="B27" s="374"/>
      <c r="C27" s="302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52"/>
      <c r="B28" s="374"/>
      <c r="C28" s="303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52"/>
      <c r="B29" s="375"/>
      <c r="C29" s="376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52"/>
      <c r="B30" s="367" t="s">
        <v>117</v>
      </c>
      <c r="C30" s="370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52"/>
      <c r="B31" s="368"/>
      <c r="C31" s="340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52"/>
      <c r="B32" s="369"/>
      <c r="C32" s="371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52"/>
      <c r="B33" s="309"/>
      <c r="C33" s="337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52"/>
      <c r="B34" s="309"/>
      <c r="C34" s="337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52"/>
      <c r="B35" s="309"/>
      <c r="C35" s="338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52"/>
      <c r="B36" s="309"/>
      <c r="C36" s="339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52"/>
      <c r="B37" s="309"/>
      <c r="C37" s="337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52"/>
      <c r="B38" s="309"/>
      <c r="C38" s="338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52"/>
      <c r="B39" s="309"/>
      <c r="C39" s="302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52"/>
      <c r="B40" s="309"/>
      <c r="C40" s="303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52"/>
      <c r="B41" s="309"/>
      <c r="C41" s="304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52"/>
      <c r="B42" s="323" t="s">
        <v>118</v>
      </c>
      <c r="C42" s="372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52"/>
      <c r="B43" s="324"/>
      <c r="C43" s="340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52"/>
      <c r="B44" s="325"/>
      <c r="C44" s="341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52"/>
      <c r="B45" s="309"/>
      <c r="C45" s="339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52"/>
      <c r="B46" s="309"/>
      <c r="C46" s="337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52"/>
      <c r="B47" s="309"/>
      <c r="C47" s="338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52"/>
      <c r="B48" s="309"/>
      <c r="C48" s="339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52"/>
      <c r="B49" s="309"/>
      <c r="C49" s="337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52"/>
      <c r="B50" s="309"/>
      <c r="C50" s="338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52"/>
      <c r="B51" s="309"/>
      <c r="C51" s="302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52"/>
      <c r="B52" s="309"/>
      <c r="C52" s="303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52"/>
      <c r="B53" s="309"/>
      <c r="C53" s="304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52"/>
      <c r="B54" s="323" t="s">
        <v>121</v>
      </c>
      <c r="C54" s="372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52"/>
      <c r="B55" s="324"/>
      <c r="C55" s="340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52"/>
      <c r="B56" s="325"/>
      <c r="C56" s="341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52"/>
      <c r="B57" s="309"/>
      <c r="C57" s="339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52"/>
      <c r="B58" s="309"/>
      <c r="C58" s="337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52"/>
      <c r="B59" s="309"/>
      <c r="C59" s="338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52"/>
      <c r="B60" s="309"/>
      <c r="C60" s="339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52"/>
      <c r="B61" s="309"/>
      <c r="C61" s="337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52"/>
      <c r="B62" s="309"/>
      <c r="C62" s="338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52"/>
      <c r="B63" s="309"/>
      <c r="C63" s="302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52"/>
      <c r="B64" s="309"/>
      <c r="C64" s="303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52"/>
      <c r="B65" s="309"/>
      <c r="C65" s="304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52"/>
      <c r="B66" s="323" t="s">
        <v>120</v>
      </c>
      <c r="C66" s="372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52"/>
      <c r="B67" s="324"/>
      <c r="C67" s="340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52"/>
      <c r="B68" s="325"/>
      <c r="C68" s="341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52"/>
      <c r="B69" s="309"/>
      <c r="C69" s="339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52"/>
      <c r="B70" s="309"/>
      <c r="C70" s="337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52"/>
      <c r="B71" s="309"/>
      <c r="C71" s="338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52"/>
      <c r="B72" s="309"/>
      <c r="C72" s="339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52"/>
      <c r="B73" s="309"/>
      <c r="C73" s="337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52"/>
      <c r="B74" s="309"/>
      <c r="C74" s="338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52"/>
      <c r="B75" s="309"/>
      <c r="C75" s="302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52"/>
      <c r="B76" s="309"/>
      <c r="C76" s="303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52"/>
      <c r="B77" s="377"/>
      <c r="C77" s="304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52"/>
      <c r="B78" s="323" t="s">
        <v>119</v>
      </c>
      <c r="C78" s="372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52"/>
      <c r="B79" s="324"/>
      <c r="C79" s="340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52"/>
      <c r="B80" s="325"/>
      <c r="C80" s="341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52"/>
      <c r="B81" s="309"/>
      <c r="C81" s="339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52"/>
      <c r="B82" s="309"/>
      <c r="C82" s="337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52"/>
      <c r="B83" s="309"/>
      <c r="C83" s="338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52"/>
      <c r="B84" s="309"/>
      <c r="C84" s="339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52"/>
      <c r="B85" s="309"/>
      <c r="C85" s="337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52"/>
      <c r="B86" s="309"/>
      <c r="C86" s="338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52"/>
      <c r="B87" s="309"/>
      <c r="C87" s="302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52"/>
      <c r="B88" s="309"/>
      <c r="C88" s="303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52"/>
      <c r="B89" s="309"/>
      <c r="C89" s="304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52"/>
      <c r="B90" s="323" t="s">
        <v>134</v>
      </c>
      <c r="C90" s="372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52"/>
      <c r="B91" s="324"/>
      <c r="C91" s="340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52"/>
      <c r="B92" s="325"/>
      <c r="C92" s="341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52"/>
      <c r="B93" s="309"/>
      <c r="C93" s="339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52"/>
      <c r="B94" s="309"/>
      <c r="C94" s="337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52"/>
      <c r="B95" s="309"/>
      <c r="C95" s="338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52"/>
      <c r="B96" s="309"/>
      <c r="C96" s="339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52"/>
      <c r="B97" s="309"/>
      <c r="C97" s="337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52"/>
      <c r="B98" s="309"/>
      <c r="C98" s="338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52"/>
      <c r="B99" s="309"/>
      <c r="C99" s="339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52"/>
      <c r="B100" s="309"/>
      <c r="C100" s="337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52"/>
      <c r="B101" s="309"/>
      <c r="C101" s="338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52"/>
      <c r="B102" s="300"/>
      <c r="C102" s="302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52"/>
      <c r="B103" s="300"/>
      <c r="C103" s="303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52"/>
      <c r="B104" s="301"/>
      <c r="C104" s="304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52"/>
      <c r="B105" s="323" t="s">
        <v>137</v>
      </c>
      <c r="C105" s="329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52"/>
      <c r="B106" s="324"/>
      <c r="C106" s="315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52"/>
      <c r="B107" s="325"/>
      <c r="C107" s="330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52"/>
      <c r="B108" s="305"/>
      <c r="C108" s="329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52"/>
      <c r="B109" s="306"/>
      <c r="C109" s="315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52"/>
      <c r="B110" s="306"/>
      <c r="C110" s="330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52"/>
      <c r="B111" s="306"/>
      <c r="C111" s="326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52"/>
      <c r="B112" s="306"/>
      <c r="C112" s="327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52"/>
      <c r="B113" s="306"/>
      <c r="C113" s="328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52"/>
      <c r="B114" s="306"/>
      <c r="C114" s="326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52"/>
      <c r="B115" s="306"/>
      <c r="C115" s="327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52"/>
      <c r="B116" s="306"/>
      <c r="C116" s="328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52"/>
      <c r="B117" s="306"/>
      <c r="C117" s="302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52"/>
      <c r="B118" s="306"/>
      <c r="C118" s="303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52"/>
      <c r="B119" s="307"/>
      <c r="C119" s="304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52"/>
      <c r="B120" s="361" t="s">
        <v>132</v>
      </c>
      <c r="C120" s="362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52"/>
      <c r="B121" s="319"/>
      <c r="C121" s="320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52"/>
      <c r="B122" s="363"/>
      <c r="C122" s="364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52"/>
      <c r="B123" s="365" t="s">
        <v>122</v>
      </c>
      <c r="C123" s="339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52"/>
      <c r="B124" s="366"/>
      <c r="C124" s="337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52"/>
      <c r="B125" s="366"/>
      <c r="C125" s="338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52"/>
      <c r="B126" s="366"/>
      <c r="C126" s="339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52"/>
      <c r="B127" s="366"/>
      <c r="C127" s="337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52"/>
      <c r="B128" s="366"/>
      <c r="C128" s="338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52"/>
      <c r="B129" s="366"/>
      <c r="C129" s="333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52"/>
      <c r="B130" s="366"/>
      <c r="C130" s="334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52"/>
      <c r="B131" s="366"/>
      <c r="C131" s="335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52"/>
      <c r="B132" s="355" t="s">
        <v>131</v>
      </c>
      <c r="C132" s="356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52"/>
      <c r="B133" s="357"/>
      <c r="C133" s="358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52"/>
      <c r="B134" s="359"/>
      <c r="C134" s="360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52"/>
      <c r="B135" s="336" t="s">
        <v>123</v>
      </c>
      <c r="C135" s="337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52"/>
      <c r="B136" s="336"/>
      <c r="C136" s="337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52"/>
      <c r="B137" s="336"/>
      <c r="C137" s="338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52"/>
      <c r="B138" s="309"/>
      <c r="C138" s="339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52"/>
      <c r="B139" s="309"/>
      <c r="C139" s="337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52"/>
      <c r="B140" s="309"/>
      <c r="C140" s="338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52"/>
      <c r="B141" s="30"/>
      <c r="C141" s="339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52"/>
      <c r="B142" s="30"/>
      <c r="C142" s="337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52"/>
      <c r="B143" s="30"/>
      <c r="C143" s="338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52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52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52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52"/>
      <c r="B147" s="30"/>
      <c r="C147" s="354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52"/>
      <c r="B148" s="30"/>
      <c r="C148" s="337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52"/>
      <c r="B149" s="30"/>
      <c r="C149" s="338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52"/>
      <c r="B150" s="331"/>
      <c r="C150" s="333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52"/>
      <c r="B151" s="331"/>
      <c r="C151" s="334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52"/>
      <c r="B152" s="332"/>
      <c r="C152" s="335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52"/>
      <c r="B153" s="336" t="s">
        <v>124</v>
      </c>
      <c r="C153" s="339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52"/>
      <c r="B154" s="336"/>
      <c r="C154" s="337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52"/>
      <c r="B155" s="336"/>
      <c r="C155" s="338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52"/>
      <c r="B156" s="331"/>
      <c r="C156" s="333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52"/>
      <c r="B157" s="331"/>
      <c r="C157" s="334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52"/>
      <c r="B158" s="332"/>
      <c r="C158" s="335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52"/>
      <c r="B159" s="378" t="s">
        <v>125</v>
      </c>
      <c r="C159" s="339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52"/>
      <c r="B160" s="366"/>
      <c r="C160" s="337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52"/>
      <c r="B161" s="366"/>
      <c r="C161" s="338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52"/>
      <c r="B162" s="366"/>
      <c r="C162" s="339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52"/>
      <c r="B163" s="366"/>
      <c r="C163" s="337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52"/>
      <c r="B164" s="366"/>
      <c r="C164" s="338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52"/>
      <c r="B165" s="366"/>
      <c r="C165" s="339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52"/>
      <c r="B166" s="366"/>
      <c r="C166" s="337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52"/>
      <c r="B167" s="366"/>
      <c r="C167" s="338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52"/>
      <c r="B168" s="366"/>
      <c r="C168" s="339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52"/>
      <c r="B169" s="366"/>
      <c r="C169" s="337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52"/>
      <c r="B170" s="366"/>
      <c r="C170" s="338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52"/>
      <c r="B171" s="366"/>
      <c r="C171" s="333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52"/>
      <c r="B172" s="366"/>
      <c r="C172" s="334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52"/>
      <c r="B173" s="379"/>
      <c r="C173" s="335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52"/>
      <c r="B174" s="378" t="s">
        <v>126</v>
      </c>
      <c r="C174" s="339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52"/>
      <c r="B175" s="366"/>
      <c r="C175" s="337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52"/>
      <c r="B176" s="366"/>
      <c r="C176" s="338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52"/>
      <c r="B177" s="366"/>
      <c r="C177" s="339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52"/>
      <c r="B178" s="366"/>
      <c r="C178" s="337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52"/>
      <c r="B179" s="366"/>
      <c r="C179" s="338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52"/>
      <c r="B180" s="366"/>
      <c r="C180" s="339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52"/>
      <c r="B181" s="366"/>
      <c r="C181" s="337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52"/>
      <c r="B182" s="366"/>
      <c r="C182" s="338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52"/>
      <c r="B183" s="366"/>
      <c r="C183" s="333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52"/>
      <c r="B184" s="366"/>
      <c r="C184" s="334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52"/>
      <c r="B185" s="366"/>
      <c r="C185" s="335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52"/>
      <c r="B186" s="378" t="s">
        <v>127</v>
      </c>
      <c r="C186" s="339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52"/>
      <c r="B187" s="366"/>
      <c r="C187" s="337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52"/>
      <c r="B188" s="366"/>
      <c r="C188" s="338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52"/>
      <c r="B189" s="366"/>
      <c r="C189" s="339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52"/>
      <c r="B190" s="366"/>
      <c r="C190" s="337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52"/>
      <c r="B191" s="366"/>
      <c r="C191" s="338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52"/>
      <c r="B192" s="366"/>
      <c r="C192" s="339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52"/>
      <c r="B193" s="366"/>
      <c r="C193" s="337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52"/>
      <c r="B194" s="366"/>
      <c r="C194" s="338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52"/>
      <c r="B195" s="366"/>
      <c r="C195" s="333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52"/>
      <c r="B196" s="366"/>
      <c r="C196" s="334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52"/>
      <c r="B197" s="366"/>
      <c r="C197" s="335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52"/>
      <c r="B198" s="380" t="s">
        <v>128</v>
      </c>
      <c r="C198" s="339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52"/>
      <c r="B199" s="336"/>
      <c r="C199" s="337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52"/>
      <c r="B200" s="336"/>
      <c r="C200" s="338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52"/>
      <c r="B201" s="33"/>
      <c r="C201" s="339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52"/>
      <c r="B202" s="33"/>
      <c r="C202" s="337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52"/>
      <c r="B203" s="33"/>
      <c r="C203" s="338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52"/>
      <c r="B204" s="33"/>
      <c r="C204" s="339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52"/>
      <c r="B205" s="33"/>
      <c r="C205" s="337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52"/>
      <c r="B206" s="33"/>
      <c r="C206" s="338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52"/>
      <c r="B207" s="33"/>
      <c r="C207" s="333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52"/>
      <c r="B208" s="33"/>
      <c r="C208" s="334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52"/>
      <c r="B209" s="34"/>
      <c r="C209" s="335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52"/>
      <c r="B210" s="380" t="s">
        <v>129</v>
      </c>
      <c r="C210" s="339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52"/>
      <c r="B211" s="336"/>
      <c r="C211" s="337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52"/>
      <c r="B212" s="336"/>
      <c r="C212" s="338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52"/>
      <c r="B213" s="33"/>
      <c r="C213" s="339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52"/>
      <c r="B214" s="33"/>
      <c r="C214" s="337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52"/>
      <c r="B215" s="33"/>
      <c r="C215" s="338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52"/>
      <c r="B216" s="33"/>
      <c r="C216" s="339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52"/>
      <c r="B217" s="33"/>
      <c r="C217" s="337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52"/>
      <c r="B218" s="33"/>
      <c r="C218" s="338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52"/>
      <c r="B219" s="33"/>
      <c r="C219" s="339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52"/>
      <c r="B220" s="33"/>
      <c r="C220" s="337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52"/>
      <c r="B221" s="33"/>
      <c r="C221" s="338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52"/>
      <c r="B222" s="33"/>
      <c r="C222" s="333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52"/>
      <c r="B223" s="33"/>
      <c r="C223" s="334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52"/>
      <c r="B224" s="33"/>
      <c r="C224" s="335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52"/>
      <c r="B225" s="367" t="s">
        <v>130</v>
      </c>
      <c r="C225" s="372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52"/>
      <c r="B226" s="368"/>
      <c r="C226" s="340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52"/>
      <c r="B227" s="368"/>
      <c r="C227" s="341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52"/>
      <c r="B228" s="33"/>
      <c r="C228" s="339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52"/>
      <c r="B229" s="33"/>
      <c r="C229" s="337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52"/>
      <c r="B230" s="33"/>
      <c r="C230" s="338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52"/>
      <c r="B231" s="33"/>
      <c r="C231" s="333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52"/>
      <c r="B232" s="33"/>
      <c r="C232" s="334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52"/>
      <c r="B233" s="33"/>
      <c r="C233" s="334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52"/>
      <c r="B234" s="317" t="s">
        <v>7</v>
      </c>
      <c r="C234" s="318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52"/>
      <c r="B235" s="319"/>
      <c r="C235" s="320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53"/>
      <c r="B236" s="321"/>
      <c r="C236" s="322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81" t="s">
        <v>40</v>
      </c>
      <c r="C237" s="382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81"/>
      <c r="C238" s="382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83"/>
      <c r="C239" s="384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87" t="s">
        <v>99</v>
      </c>
      <c r="B240" s="397" t="s">
        <v>106</v>
      </c>
      <c r="C240" s="390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88"/>
      <c r="B241" s="385"/>
      <c r="C241" s="311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88"/>
      <c r="B242" s="385"/>
      <c r="C242" s="391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88"/>
      <c r="B243" s="43"/>
      <c r="C243" s="390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88"/>
      <c r="B244" s="43"/>
      <c r="C244" s="311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88"/>
      <c r="B245" s="43"/>
      <c r="C245" s="391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88"/>
      <c r="B246" s="385"/>
      <c r="C246" s="333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88"/>
      <c r="B247" s="385"/>
      <c r="C247" s="334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88"/>
      <c r="B248" s="385"/>
      <c r="C248" s="334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88"/>
      <c r="B249" s="397" t="s">
        <v>107</v>
      </c>
      <c r="C249" s="390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88"/>
      <c r="B250" s="385"/>
      <c r="C250" s="311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88"/>
      <c r="B251" s="385"/>
      <c r="C251" s="391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88"/>
      <c r="B252" s="385"/>
      <c r="C252" s="333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88"/>
      <c r="B253" s="385"/>
      <c r="C253" s="334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88"/>
      <c r="B254" s="398"/>
      <c r="C254" s="334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88"/>
      <c r="B255" s="397" t="s">
        <v>57</v>
      </c>
      <c r="C255" s="390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88"/>
      <c r="B256" s="385"/>
      <c r="C256" s="311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88"/>
      <c r="B257" s="385"/>
      <c r="C257" s="391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88"/>
      <c r="B258" s="385"/>
      <c r="C258" s="333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88"/>
      <c r="B259" s="385"/>
      <c r="C259" s="334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89"/>
      <c r="B260" s="385"/>
      <c r="C260" s="334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92" t="s">
        <v>13</v>
      </c>
      <c r="B261" s="395" t="s">
        <v>7</v>
      </c>
      <c r="C261" s="396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93"/>
      <c r="B262" s="395"/>
      <c r="C262" s="396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94"/>
      <c r="B263" s="395"/>
      <c r="C263" s="396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431" t="s">
        <v>100</v>
      </c>
      <c r="B264" s="385" t="s">
        <v>105</v>
      </c>
      <c r="C264" s="337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88"/>
      <c r="B265" s="385"/>
      <c r="C265" s="337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88"/>
      <c r="B266" s="385"/>
      <c r="C266" s="338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88"/>
      <c r="B267" s="44"/>
      <c r="C267" s="339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88"/>
      <c r="B268" s="44"/>
      <c r="C268" s="337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88"/>
      <c r="B269" s="44"/>
      <c r="C269" s="338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88"/>
      <c r="B270" s="44"/>
      <c r="C270" s="354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88"/>
      <c r="B271" s="44"/>
      <c r="C271" s="337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88"/>
      <c r="B272" s="44"/>
      <c r="C272" s="386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88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88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88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88"/>
      <c r="B276" s="397" t="s">
        <v>108</v>
      </c>
      <c r="C276" s="339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88"/>
      <c r="B277" s="385"/>
      <c r="C277" s="337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88"/>
      <c r="B278" s="385"/>
      <c r="C278" s="338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88"/>
      <c r="B279" s="30"/>
      <c r="C279" s="354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88"/>
      <c r="B280" s="30"/>
      <c r="C280" s="337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88"/>
      <c r="B281" s="30"/>
      <c r="C281" s="386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88"/>
      <c r="B282" s="30"/>
      <c r="C282" s="354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88"/>
      <c r="B283" s="30"/>
      <c r="C283" s="337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88"/>
      <c r="B284" s="30"/>
      <c r="C284" s="386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88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88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88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88"/>
      <c r="B288" s="397" t="s">
        <v>107</v>
      </c>
      <c r="C288" s="339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88"/>
      <c r="B289" s="385"/>
      <c r="C289" s="337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88"/>
      <c r="B290" s="385"/>
      <c r="C290" s="338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88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88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88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88"/>
      <c r="B294" s="402" t="s">
        <v>109</v>
      </c>
      <c r="C294" s="399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88"/>
      <c r="B295" s="309"/>
      <c r="C295" s="400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88"/>
      <c r="B296" s="309"/>
      <c r="C296" s="401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88"/>
      <c r="B297" s="51"/>
      <c r="C297" s="354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88"/>
      <c r="B298" s="51"/>
      <c r="C298" s="337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88"/>
      <c r="B299" s="51"/>
      <c r="C299" s="386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88"/>
      <c r="B300" s="51"/>
      <c r="C300" s="354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88"/>
      <c r="B301" s="51"/>
      <c r="C301" s="337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88"/>
      <c r="B302" s="51"/>
      <c r="C302" s="386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88"/>
      <c r="B303" s="51"/>
      <c r="C303" s="354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88"/>
      <c r="B304" s="51"/>
      <c r="C304" s="337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88"/>
      <c r="B305" s="51"/>
      <c r="C305" s="386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88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88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88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88"/>
      <c r="B309" s="402" t="s">
        <v>110</v>
      </c>
      <c r="C309" s="354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88"/>
      <c r="B310" s="309"/>
      <c r="C310" s="337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88"/>
      <c r="B311" s="309"/>
      <c r="C311" s="386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88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88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88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88"/>
      <c r="B315" s="402" t="s">
        <v>49</v>
      </c>
      <c r="C315" s="405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88"/>
      <c r="B316" s="309"/>
      <c r="C316" s="327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88"/>
      <c r="B317" s="309"/>
      <c r="C317" s="406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88"/>
      <c r="B318" s="53"/>
      <c r="C318" s="405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88"/>
      <c r="B319" s="53"/>
      <c r="C319" s="327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88"/>
      <c r="B320" s="53"/>
      <c r="C320" s="406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88"/>
      <c r="B321" s="53"/>
      <c r="C321" s="405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88"/>
      <c r="B322" s="53"/>
      <c r="C322" s="327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88"/>
      <c r="B323" s="53"/>
      <c r="C323" s="406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88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88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88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88"/>
      <c r="B327" s="373" t="s">
        <v>111</v>
      </c>
      <c r="C327" s="329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88"/>
      <c r="B328" s="374"/>
      <c r="C328" s="315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88"/>
      <c r="B329" s="374"/>
      <c r="C329" s="316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88"/>
      <c r="B330" s="51"/>
      <c r="C330" s="314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88"/>
      <c r="B331" s="51"/>
      <c r="C331" s="315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88"/>
      <c r="B332" s="51"/>
      <c r="C332" s="316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88"/>
      <c r="B333" s="51"/>
      <c r="C333" s="314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88"/>
      <c r="B334" s="51"/>
      <c r="C334" s="315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88"/>
      <c r="B335" s="51"/>
      <c r="C335" s="330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88"/>
      <c r="B336" s="51"/>
      <c r="C336" s="329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88"/>
      <c r="B337" s="51"/>
      <c r="C337" s="315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88"/>
      <c r="B338" s="51"/>
      <c r="C338" s="330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88"/>
      <c r="B339" s="51"/>
      <c r="C339" s="329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88"/>
      <c r="B340" s="51"/>
      <c r="C340" s="315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88"/>
      <c r="B341" s="51"/>
      <c r="C341" s="316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88"/>
      <c r="B342" s="51"/>
      <c r="C342" s="329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88"/>
      <c r="B343" s="51"/>
      <c r="C343" s="315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88"/>
      <c r="B344" s="51"/>
      <c r="C344" s="316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88"/>
      <c r="B345" s="51"/>
      <c r="C345" s="314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88"/>
      <c r="B346" s="51"/>
      <c r="C346" s="315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88"/>
      <c r="B347" s="51"/>
      <c r="C347" s="316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88"/>
      <c r="B348" s="51"/>
      <c r="C348" s="314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88"/>
      <c r="B349" s="51"/>
      <c r="C349" s="315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88"/>
      <c r="B350" s="51"/>
      <c r="C350" s="316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88"/>
      <c r="B351" s="51"/>
      <c r="C351" s="314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88"/>
      <c r="B352" s="51"/>
      <c r="C352" s="315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88"/>
      <c r="B353" s="51"/>
      <c r="C353" s="316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88"/>
      <c r="B354" s="51"/>
      <c r="C354" s="314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88"/>
      <c r="B355" s="51"/>
      <c r="C355" s="315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88"/>
      <c r="B356" s="51"/>
      <c r="C356" s="316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88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88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88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88"/>
      <c r="B360" s="317" t="s">
        <v>7</v>
      </c>
      <c r="C360" s="318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88"/>
      <c r="B361" s="319"/>
      <c r="C361" s="320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88"/>
      <c r="B362" s="321"/>
      <c r="C362" s="322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88"/>
      <c r="B363" s="308" t="s">
        <v>53</v>
      </c>
      <c r="C363" s="390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88"/>
      <c r="B364" s="309"/>
      <c r="C364" s="311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88"/>
      <c r="B365" s="309"/>
      <c r="C365" s="432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88"/>
      <c r="B366" s="53"/>
      <c r="C366" s="329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88"/>
      <c r="B367" s="53"/>
      <c r="C367" s="315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88"/>
      <c r="B368" s="53"/>
      <c r="C368" s="316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88"/>
      <c r="B369" s="53"/>
      <c r="C369" s="314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88"/>
      <c r="B370" s="53"/>
      <c r="C370" s="315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88"/>
      <c r="B371" s="53"/>
      <c r="C371" s="316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88"/>
      <c r="B372" s="53"/>
      <c r="C372" s="314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88"/>
      <c r="B373" s="53"/>
      <c r="C373" s="315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88"/>
      <c r="B374" s="53"/>
      <c r="C374" s="316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88"/>
      <c r="B375" s="317" t="s">
        <v>7</v>
      </c>
      <c r="C375" s="318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88"/>
      <c r="B376" s="319"/>
      <c r="C376" s="320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88"/>
      <c r="B377" s="321"/>
      <c r="C377" s="322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88"/>
      <c r="B378" s="312" t="s">
        <v>96</v>
      </c>
      <c r="C378" s="310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88"/>
      <c r="B379" s="313"/>
      <c r="C379" s="311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88"/>
      <c r="B380" s="313"/>
      <c r="C380" s="311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88"/>
      <c r="B381" s="312" t="s">
        <v>95</v>
      </c>
      <c r="C381" s="310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88"/>
      <c r="B382" s="313"/>
      <c r="C382" s="311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88"/>
      <c r="B383" s="313"/>
      <c r="C383" s="311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88"/>
      <c r="B384" s="317" t="s">
        <v>7</v>
      </c>
      <c r="C384" s="318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88"/>
      <c r="B385" s="319"/>
      <c r="C385" s="320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88"/>
      <c r="B386" s="321"/>
      <c r="C386" s="322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88"/>
      <c r="B387" s="425" t="s">
        <v>103</v>
      </c>
      <c r="C387" s="310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88"/>
      <c r="B388" s="306"/>
      <c r="C388" s="311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88"/>
      <c r="B389" s="307"/>
      <c r="C389" s="311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88"/>
      <c r="B390" s="317" t="s">
        <v>7</v>
      </c>
      <c r="C390" s="318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88"/>
      <c r="B391" s="319"/>
      <c r="C391" s="320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89"/>
      <c r="B392" s="321"/>
      <c r="C392" s="322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92" t="s">
        <v>100</v>
      </c>
      <c r="B393" s="395" t="s">
        <v>7</v>
      </c>
      <c r="C393" s="396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93"/>
      <c r="B394" s="395"/>
      <c r="C394" s="396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94"/>
      <c r="B395" s="395"/>
      <c r="C395" s="396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431"/>
      <c r="B396" s="425" t="s">
        <v>64</v>
      </c>
      <c r="C396" s="310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88"/>
      <c r="B397" s="306"/>
      <c r="C397" s="311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89"/>
      <c r="B398" s="307"/>
      <c r="C398" s="311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416" t="s">
        <v>54</v>
      </c>
      <c r="B399" s="417" t="s">
        <v>55</v>
      </c>
      <c r="C399" s="418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416"/>
      <c r="B400" s="419"/>
      <c r="C400" s="420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416"/>
      <c r="B401" s="419"/>
      <c r="C401" s="421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428"/>
      <c r="B402" s="426" t="s">
        <v>101</v>
      </c>
      <c r="C402" s="422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429"/>
      <c r="B403" s="427"/>
      <c r="C403" s="423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429"/>
      <c r="B404" s="427"/>
      <c r="C404" s="424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429"/>
      <c r="B405" s="64"/>
      <c r="C405" s="354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429"/>
      <c r="B406" s="30"/>
      <c r="C406" s="337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430"/>
      <c r="B407" s="49"/>
      <c r="C407" s="386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92" t="s">
        <v>102</v>
      </c>
      <c r="B408" s="403" t="s">
        <v>21</v>
      </c>
      <c r="C408" s="404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93"/>
      <c r="B409" s="403"/>
      <c r="C409" s="404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93"/>
      <c r="B410" s="403"/>
      <c r="C410" s="404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407" t="s">
        <v>43</v>
      </c>
      <c r="B411" s="408"/>
      <c r="C411" s="409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410"/>
      <c r="B412" s="411"/>
      <c r="C412" s="412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413"/>
      <c r="B413" s="414"/>
      <c r="C413" s="415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2025-12-24T09:43:34Z</dcterms:modified>
</cp:coreProperties>
</file>